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mk.local\dane\EK\EK-07\LATO_ZIMA_W_SZKOLE\2023 r\Rozliczenie\"/>
    </mc:Choice>
  </mc:AlternateContent>
  <bookViews>
    <workbookView xWindow="120" yWindow="60" windowWidth="19320" windowHeight="11565" firstSheet="1" activeTab="1"/>
  </bookViews>
  <sheets>
    <sheet name="rozliczenie" sheetId="1" state="hidden" r:id="rId1"/>
    <sheet name="rozliczenie_" sheetId="2" r:id="rId2"/>
  </sheets>
  <definedNames>
    <definedName name="_xlnm.Print_Area" localSheetId="0">rozliczenie!$A$3:$M$40</definedName>
    <definedName name="_xlnm.Print_Area" localSheetId="1">rozliczenie_!$A$3:$N$86</definedName>
  </definedNames>
  <calcPr calcId="152511"/>
</workbook>
</file>

<file path=xl/calcChain.xml><?xml version="1.0" encoding="utf-8"?>
<calcChain xmlns="http://schemas.openxmlformats.org/spreadsheetml/2006/main">
  <c r="D81" i="2" l="1"/>
  <c r="J60" i="2"/>
  <c r="I60" i="2"/>
  <c r="J25" i="2"/>
  <c r="I25" i="2"/>
  <c r="H43" i="2"/>
  <c r="G60" i="2" l="1"/>
  <c r="H60" i="2" s="1"/>
  <c r="K50" i="2"/>
  <c r="J50" i="2"/>
  <c r="I50" i="2"/>
  <c r="H50" i="2"/>
  <c r="G50" i="2"/>
  <c r="F50" i="2"/>
  <c r="E50" i="2"/>
  <c r="D50" i="2"/>
  <c r="C50" i="2"/>
  <c r="B50" i="2"/>
  <c r="G25" i="2"/>
  <c r="K15" i="2"/>
  <c r="J15" i="2"/>
  <c r="I15" i="2"/>
  <c r="H15" i="2"/>
  <c r="G15" i="2"/>
  <c r="F15" i="2"/>
  <c r="E15" i="2"/>
  <c r="D15" i="2"/>
  <c r="C15" i="2"/>
  <c r="B15" i="2"/>
  <c r="C7" i="2"/>
  <c r="H25" i="2" l="1"/>
  <c r="L25" i="2" l="1"/>
  <c r="G26" i="2"/>
  <c r="H26" i="2" s="1"/>
  <c r="G27" i="2"/>
  <c r="G28" i="2"/>
  <c r="H28" i="2" s="1"/>
  <c r="G29" i="2"/>
  <c r="G30" i="2"/>
  <c r="H30" i="2" s="1"/>
  <c r="H29" i="2" l="1"/>
  <c r="I29" i="2" s="1"/>
  <c r="H27" i="2"/>
  <c r="I27" i="2" s="1"/>
  <c r="J27" i="2"/>
  <c r="J30" i="2"/>
  <c r="I30" i="2"/>
  <c r="L30" i="2" s="1"/>
  <c r="J28" i="2"/>
  <c r="I28" i="2"/>
  <c r="J26" i="2"/>
  <c r="I26" i="2"/>
  <c r="L27" i="2" l="1"/>
  <c r="J29" i="2"/>
  <c r="L29" i="2" s="1"/>
  <c r="L26" i="2"/>
  <c r="L28" i="2"/>
  <c r="K43" i="2"/>
  <c r="K78" i="2" l="1"/>
  <c r="G31" i="2" l="1"/>
  <c r="H31" i="2" s="1"/>
  <c r="G32" i="2"/>
  <c r="H32" i="2" s="1"/>
  <c r="G33" i="2"/>
  <c r="H33" i="2" s="1"/>
  <c r="G34" i="2"/>
  <c r="H34" i="2" s="1"/>
  <c r="J33" i="2" l="1"/>
  <c r="J34" i="2"/>
  <c r="I34" i="2"/>
  <c r="J32" i="2"/>
  <c r="I32" i="2"/>
  <c r="L34" i="2" l="1"/>
  <c r="L32" i="2"/>
  <c r="I31" i="2"/>
  <c r="I33" i="2"/>
  <c r="L33" i="2" s="1"/>
  <c r="J31" i="2"/>
  <c r="L31" i="2" l="1"/>
  <c r="G41" i="2"/>
  <c r="H41" i="2" s="1"/>
  <c r="G40" i="2"/>
  <c r="H40" i="2" s="1"/>
  <c r="G39" i="2"/>
  <c r="H39" i="2" s="1"/>
  <c r="G38" i="2"/>
  <c r="H38" i="2" s="1"/>
  <c r="G37" i="2"/>
  <c r="H37" i="2" s="1"/>
  <c r="G36" i="2"/>
  <c r="H36" i="2" s="1"/>
  <c r="G35" i="2"/>
  <c r="H35" i="2" s="1"/>
  <c r="G76" i="2" l="1"/>
  <c r="H76" i="2" s="1"/>
  <c r="G75" i="2"/>
  <c r="H75" i="2" s="1"/>
  <c r="G74" i="2"/>
  <c r="H74" i="2" s="1"/>
  <c r="G73" i="2"/>
  <c r="H73" i="2" s="1"/>
  <c r="G72" i="2"/>
  <c r="H72" i="2" s="1"/>
  <c r="G71" i="2"/>
  <c r="H71" i="2" s="1"/>
  <c r="G70" i="2"/>
  <c r="H70" i="2" s="1"/>
  <c r="G69" i="2"/>
  <c r="H69" i="2" s="1"/>
  <c r="G68" i="2"/>
  <c r="H68" i="2" s="1"/>
  <c r="G67" i="2"/>
  <c r="H67" i="2" s="1"/>
  <c r="G66" i="2"/>
  <c r="H66" i="2" s="1"/>
  <c r="G65" i="2"/>
  <c r="H65" i="2" s="1"/>
  <c r="G64" i="2"/>
  <c r="H64" i="2" s="1"/>
  <c r="G63" i="2"/>
  <c r="H63" i="2" s="1"/>
  <c r="G62" i="2"/>
  <c r="H62" i="2" s="1"/>
  <c r="J40" i="2"/>
  <c r="J39" i="2"/>
  <c r="J38" i="2"/>
  <c r="J37" i="2"/>
  <c r="J36" i="2"/>
  <c r="J35" i="2"/>
  <c r="I35" i="2" l="1"/>
  <c r="L35" i="2" s="1"/>
  <c r="I36" i="2"/>
  <c r="L36" i="2" s="1"/>
  <c r="I37" i="2"/>
  <c r="L37" i="2" s="1"/>
  <c r="I38" i="2"/>
  <c r="L38" i="2" s="1"/>
  <c r="I39" i="2"/>
  <c r="L39" i="2" s="1"/>
  <c r="I40" i="2"/>
  <c r="L40" i="2" s="1"/>
  <c r="J64" i="2"/>
  <c r="I64" i="2"/>
  <c r="J68" i="2"/>
  <c r="I68" i="2"/>
  <c r="J72" i="2"/>
  <c r="I72" i="2"/>
  <c r="J76" i="2"/>
  <c r="I76" i="2"/>
  <c r="J62" i="2"/>
  <c r="I62" i="2"/>
  <c r="J66" i="2"/>
  <c r="I66" i="2"/>
  <c r="J70" i="2"/>
  <c r="I70" i="2"/>
  <c r="J74" i="2"/>
  <c r="I74" i="2"/>
  <c r="J63" i="2"/>
  <c r="J65" i="2"/>
  <c r="J67" i="2"/>
  <c r="J69" i="2"/>
  <c r="J71" i="2"/>
  <c r="J73" i="2"/>
  <c r="J75" i="2"/>
  <c r="I63" i="2"/>
  <c r="I65" i="2"/>
  <c r="I67" i="2"/>
  <c r="I69" i="2"/>
  <c r="I71" i="2"/>
  <c r="I73" i="2"/>
  <c r="I75" i="2"/>
  <c r="L73" i="2" l="1"/>
  <c r="L69" i="2"/>
  <c r="L65" i="2"/>
  <c r="L75" i="2"/>
  <c r="L71" i="2"/>
  <c r="L67" i="2"/>
  <c r="L63" i="2"/>
  <c r="L74" i="2"/>
  <c r="L70" i="2"/>
  <c r="L66" i="2"/>
  <c r="L62" i="2"/>
  <c r="L76" i="2"/>
  <c r="L72" i="2"/>
  <c r="L68" i="2"/>
  <c r="L64" i="2"/>
  <c r="L60" i="2"/>
  <c r="G61" i="2"/>
  <c r="H61" i="2" s="1"/>
  <c r="G77" i="2" l="1"/>
  <c r="H77" i="2" l="1"/>
  <c r="H78" i="2" s="1"/>
  <c r="I61" i="2"/>
  <c r="J61" i="2"/>
  <c r="I77" i="2"/>
  <c r="J77" i="2" l="1"/>
  <c r="L77" i="2"/>
  <c r="L61" i="2"/>
  <c r="J78" i="2"/>
  <c r="I78" i="2"/>
  <c r="L78" i="2" l="1"/>
  <c r="G42" i="2"/>
  <c r="H42" i="2" l="1"/>
  <c r="J41" i="2"/>
  <c r="I41" i="2"/>
  <c r="I42" i="2"/>
  <c r="D24" i="1"/>
  <c r="D10" i="1"/>
  <c r="M28" i="1"/>
  <c r="L28" i="1"/>
  <c r="K28" i="1"/>
  <c r="J28" i="1"/>
  <c r="I28" i="1"/>
  <c r="H28" i="1"/>
  <c r="G28" i="1"/>
  <c r="F28" i="1"/>
  <c r="E28" i="1"/>
  <c r="D28" i="1"/>
  <c r="C28" i="1"/>
  <c r="B28" i="1"/>
  <c r="M14" i="1"/>
  <c r="L14" i="1"/>
  <c r="K14" i="1"/>
  <c r="J14" i="1"/>
  <c r="I14" i="1"/>
  <c r="H14" i="1"/>
  <c r="G14" i="1"/>
  <c r="F14" i="1"/>
  <c r="E14" i="1"/>
  <c r="D14" i="1"/>
  <c r="C14" i="1"/>
  <c r="B14" i="1"/>
  <c r="C6" i="1"/>
  <c r="U81" i="1"/>
  <c r="V81" i="1" s="1"/>
  <c r="W81" i="1" s="1"/>
  <c r="X81" i="1" s="1"/>
  <c r="Y81" i="1" s="1"/>
  <c r="Z81" i="1" s="1"/>
  <c r="AA81" i="1" s="1"/>
  <c r="AB81" i="1" s="1"/>
  <c r="AC81" i="1" s="1"/>
  <c r="AD81" i="1" s="1"/>
  <c r="AE81" i="1" s="1"/>
  <c r="AF81" i="1" s="1"/>
  <c r="AG81" i="1" s="1"/>
  <c r="AH81" i="1" s="1"/>
  <c r="AI81" i="1" s="1"/>
  <c r="AJ81" i="1" s="1"/>
  <c r="AK81" i="1" s="1"/>
  <c r="AL81" i="1" s="1"/>
  <c r="AM81" i="1" s="1"/>
  <c r="AN81" i="1" s="1"/>
  <c r="AO81" i="1" s="1"/>
  <c r="AP81" i="1" s="1"/>
  <c r="AQ81" i="1" s="1"/>
  <c r="AR81" i="1" s="1"/>
  <c r="AS81" i="1" s="1"/>
  <c r="P81" i="1"/>
  <c r="Q81" i="1" s="1"/>
  <c r="R81" i="1" s="1"/>
  <c r="J42" i="2" l="1"/>
  <c r="J43" i="2"/>
  <c r="L42" i="2"/>
  <c r="L41" i="2"/>
  <c r="I43" i="2"/>
  <c r="L43" i="2" l="1"/>
</calcChain>
</file>

<file path=xl/sharedStrings.xml><?xml version="1.0" encoding="utf-8"?>
<sst xmlns="http://schemas.openxmlformats.org/spreadsheetml/2006/main" count="2880" uniqueCount="396">
  <si>
    <t>Liczba dzieci</t>
  </si>
  <si>
    <t>GRUPA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</si>
  <si>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</si>
  <si>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</si>
  <si>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</si>
  <si>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</si>
  <si>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</si>
  <si>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</si>
  <si>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</si>
  <si>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</si>
  <si>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</si>
  <si>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</si>
  <si>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</si>
  <si>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</si>
  <si>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zgłoszonych - EK</t>
  </si>
  <si>
    <t>ostatecznie zapisane</t>
  </si>
  <si>
    <t>obecnych w dniu 16.02.</t>
  </si>
  <si>
    <t>-</t>
  </si>
  <si>
    <t>Nazwa szkoły:</t>
  </si>
  <si>
    <t>Szkoła Podstawowa Nr 155</t>
  </si>
  <si>
    <t>Adres:</t>
  </si>
  <si>
    <t>Szkoła</t>
  </si>
  <si>
    <t>Adres</t>
  </si>
  <si>
    <t>Szkoła Podstawowa Nr 1</t>
  </si>
  <si>
    <t>ul. Św. Marka 34</t>
  </si>
  <si>
    <t>Szkoła Podstawowa Nr 2</t>
  </si>
  <si>
    <t>ul. Strzelców 5a</t>
  </si>
  <si>
    <t>Szkoła Podstawowa Nr 3</t>
  </si>
  <si>
    <t>ul. Topolowa 22</t>
  </si>
  <si>
    <t>Szkoła Podstawowa Nr 4</t>
  </si>
  <si>
    <t>ul. Smoleńsk 5/7</t>
  </si>
  <si>
    <t>Szkoła Podstawowa Nr 18</t>
  </si>
  <si>
    <t>ul. Półkole 18</t>
  </si>
  <si>
    <t>Szkoła Podstawowa Nr 21</t>
  </si>
  <si>
    <t>ul. Bat. "Skała" AK 12</t>
  </si>
  <si>
    <t>Szkoła Podstawowa Nr 22</t>
  </si>
  <si>
    <t>ul. Chmielowskiego 1</t>
  </si>
  <si>
    <t>Szkoła Podstawowa Nr 24</t>
  </si>
  <si>
    <t>ul. Aleksandry 17</t>
  </si>
  <si>
    <t>Szkoła Podstawowa Nr 25</t>
  </si>
  <si>
    <t>ul. Komandosów 29</t>
  </si>
  <si>
    <t>Szkoła Podstawowa Nr 26</t>
  </si>
  <si>
    <t>ul. Krasickiego 34</t>
  </si>
  <si>
    <t>Szkoła Podstawowa Nr 27</t>
  </si>
  <si>
    <t>ul. Podedworze 16</t>
  </si>
  <si>
    <t>Szkoła Podstawowa Nr 29</t>
  </si>
  <si>
    <t>al. Dembowskiego 12</t>
  </si>
  <si>
    <t>Szkoła Podstawowa Nr 31</t>
  </si>
  <si>
    <t>ul. Prusa 18</t>
  </si>
  <si>
    <t>Szkoła Podstawowa Nr 36</t>
  </si>
  <si>
    <t>ul. Mazowiecka 70</t>
  </si>
  <si>
    <t>Szkoła Podstawowa Nr 37</t>
  </si>
  <si>
    <t>os. Stalowe 18</t>
  </si>
  <si>
    <t>Szkoła Podstawowa Nr 38</t>
  </si>
  <si>
    <t>ul. Fr. Nullo 23</t>
  </si>
  <si>
    <t>Szkoła Podstawowa Nr 40</t>
  </si>
  <si>
    <t>ul. Pszczelna 13</t>
  </si>
  <si>
    <t>Szkoła Podstawowa Nr 41</t>
  </si>
  <si>
    <t>ul. Jerzmanowskiego 6</t>
  </si>
  <si>
    <t>Szkoła Podstawowa Nr 43</t>
  </si>
  <si>
    <t>ul. Myślenicka 112</t>
  </si>
  <si>
    <t>Szkoła Podstawowa Nr 48</t>
  </si>
  <si>
    <t>ul. Księcia Józefa 337</t>
  </si>
  <si>
    <t>Szkoła Podstawowa Nr 50</t>
  </si>
  <si>
    <t>ul. Katowicka 28</t>
  </si>
  <si>
    <t>Szkoła Podstawowa Nr 53</t>
  </si>
  <si>
    <t>ul. Skośna 8</t>
  </si>
  <si>
    <t>Szkoła Podstawowa Nr 54</t>
  </si>
  <si>
    <t>ul. Tyniecka 122</t>
  </si>
  <si>
    <t>Szkoła Podstawowa Nr 55</t>
  </si>
  <si>
    <t>ul. Dobczycka 210</t>
  </si>
  <si>
    <t>Szkoła Podstawowa Nr 58</t>
  </si>
  <si>
    <t>ul. Pigonia 2</t>
  </si>
  <si>
    <t>Szkoła Podstawowa Nr 64</t>
  </si>
  <si>
    <t>ul. Sadzawki 1</t>
  </si>
  <si>
    <t>Szkoła Podstawowa Nr 65</t>
  </si>
  <si>
    <t>ul. Golikówka 52</t>
  </si>
  <si>
    <t>Szkoła Podstawowa Nr 67</t>
  </si>
  <si>
    <t>ul. Kaczorówka 4</t>
  </si>
  <si>
    <t>Szkoła Podstawowa Nr 78</t>
  </si>
  <si>
    <t>os. Wadów, ul. Jaskrowa 5</t>
  </si>
  <si>
    <t>Szkoła Podstawowa Nr 80</t>
  </si>
  <si>
    <t>os. Na Skarpie 8</t>
  </si>
  <si>
    <t>Szkoła Podstawowa Nr 82</t>
  </si>
  <si>
    <t>os. Kalinowe 17</t>
  </si>
  <si>
    <t>Szkoła Podstawowa Nr 85</t>
  </si>
  <si>
    <t>os. Złotego Wieku 4</t>
  </si>
  <si>
    <t>Szkoła Podstawowa Nr 86</t>
  </si>
  <si>
    <t>os. Jagiellońskie 18</t>
  </si>
  <si>
    <t>Szkoła Podstawowa Nr 88</t>
  </si>
  <si>
    <t>os. Szklane Domy 2</t>
  </si>
  <si>
    <t>Szkoła Podstawowa Nr 89</t>
  </si>
  <si>
    <t>os. Piastów 34 a</t>
  </si>
  <si>
    <t>Szkoła Podstawowa Nr 92</t>
  </si>
  <si>
    <t>os. Kalinowe 18</t>
  </si>
  <si>
    <t>Szkoła Podstawowa Nr 93</t>
  </si>
  <si>
    <t>ul. Szlachtowskiego 31</t>
  </si>
  <si>
    <t>Szkoła Podstawowa Nr 95</t>
  </si>
  <si>
    <t>ul. Wileńska 9</t>
  </si>
  <si>
    <t>Szkoła Podstawowa Nr 104</t>
  </si>
  <si>
    <t>os. Wysokie 7</t>
  </si>
  <si>
    <t>Szkoła Podstawowa Nr 109</t>
  </si>
  <si>
    <t>ul. Mackiewicza 15</t>
  </si>
  <si>
    <t>Szkoła Podstawowa Nr 111</t>
  </si>
  <si>
    <t>ul. Bieżanowska 204</t>
  </si>
  <si>
    <t>Szkoła Podstawowa Nr 113</t>
  </si>
  <si>
    <t>ul. Stachiewicza 33</t>
  </si>
  <si>
    <t>Szkoła Podstawowa Nr 114</t>
  </si>
  <si>
    <t>ul. Łąkowa 31</t>
  </si>
  <si>
    <t>Szkoła Podstawowa Nr 117</t>
  </si>
  <si>
    <t>ul. Kurczaba 15</t>
  </si>
  <si>
    <t>Szkoła Podstawowa Nr 119</t>
  </si>
  <si>
    <t>ul. Czerwieńskiego 1</t>
  </si>
  <si>
    <t>Szkoła Podstawowa Nr 129</t>
  </si>
  <si>
    <t>os. Na Wzgórzach 13</t>
  </si>
  <si>
    <t>Szkoła Podstawowa Nr 132</t>
  </si>
  <si>
    <t>ul. Bolesława Śmiałego 6</t>
  </si>
  <si>
    <t>Szkoła Podstawowa Nr 138</t>
  </si>
  <si>
    <t>ul. Wierzyńskiego 3</t>
  </si>
  <si>
    <t>Szkoła Podstawowa Nr 142</t>
  </si>
  <si>
    <t>os. Wolica</t>
  </si>
  <si>
    <t>Szkoła Podstawowa Nr 144</t>
  </si>
  <si>
    <t>os. Bohaterów Września 13</t>
  </si>
  <si>
    <t>Szkoła Podstawowa Nr 153</t>
  </si>
  <si>
    <t>ul. Na Błonie 15 d</t>
  </si>
  <si>
    <t>os. II Pułku Lotniczego 21</t>
  </si>
  <si>
    <t>Szkoła Podstawowa Nr 156</t>
  </si>
  <si>
    <t>ul. Centralna 39</t>
  </si>
  <si>
    <t>Szkoła Podstawowa Nr 162</t>
  </si>
  <si>
    <t>ul. Stojałowskiego 31</t>
  </si>
  <si>
    <t>Zespół Szkolno-Przedszkolny Nr 1</t>
  </si>
  <si>
    <t>ul. Myśliwska 47</t>
  </si>
  <si>
    <t>Zespół Szkolno-Przedszkolny Nr 2</t>
  </si>
  <si>
    <t>ul. Porzeczkowa 3</t>
  </si>
  <si>
    <t>Zespół Szkolno-Przedszkolny Nr 3</t>
  </si>
  <si>
    <t>ul. Miodowa 36</t>
  </si>
  <si>
    <t>Zespół Szkolno-Przedszkolny Nr 4</t>
  </si>
  <si>
    <t>ul. Urzędnicza 65</t>
  </si>
  <si>
    <t>Zespół Szkolno-Przedszkolny Nr 7</t>
  </si>
  <si>
    <t>ul. Skotnicka 86</t>
  </si>
  <si>
    <t>Zespół Szkolno-Przedszkolny Nr 8</t>
  </si>
  <si>
    <t>ul. Wrony 115</t>
  </si>
  <si>
    <t>Zespół Szkolno-Przedszkolny Nr 9</t>
  </si>
  <si>
    <t>os. Wyciąże</t>
  </si>
  <si>
    <t>ZSO Sportowych Nr 1</t>
  </si>
  <si>
    <t>os. Handlowe 4</t>
  </si>
  <si>
    <t>Zespół Szkół Ogólnokształcących Nr 15</t>
  </si>
  <si>
    <t>ul. Rydygiera 20</t>
  </si>
  <si>
    <t>Zespół Szkół Ogólnokształcących Nr 17</t>
  </si>
  <si>
    <t>ul. Fredry 65/71</t>
  </si>
  <si>
    <t>Zespół Szkół Ogólnokształcących Nr 35</t>
  </si>
  <si>
    <t>ul. Mirtowa 2</t>
  </si>
  <si>
    <t>Zespół Szkół Ogólnokształcących Nr 51</t>
  </si>
  <si>
    <t>al. Kijowska 8</t>
  </si>
  <si>
    <t>Zespół Szkół Ogólnokształcących Nr 53</t>
  </si>
  <si>
    <t>ul. Stawowa 179</t>
  </si>
  <si>
    <t>Zespół Szkół Nr 2</t>
  </si>
  <si>
    <t>ul. Goszczyńskiego 44</t>
  </si>
  <si>
    <t>ZSO Integracyjnych Nr 2</t>
  </si>
  <si>
    <t>ul. Lipińskiego 2</t>
  </si>
  <si>
    <t>ZSO Integracyjnych Nr 3</t>
  </si>
  <si>
    <t>ul. Strąkowa 3a</t>
  </si>
  <si>
    <t>ZSO Integracyjnych Nr 5</t>
  </si>
  <si>
    <t>os. Słoneczne 12</t>
  </si>
  <si>
    <t>ZSO Integracyjnych Nr 6</t>
  </si>
  <si>
    <t>os. Na Stoku 52</t>
  </si>
  <si>
    <t>ZSO Integracyjnych Nr 7</t>
  </si>
  <si>
    <t>ul. Czarnogórska 14</t>
  </si>
  <si>
    <t>Zespół Szkół Specjalnych Nr 4</t>
  </si>
  <si>
    <t>ul. Zakątek 2</t>
  </si>
  <si>
    <t>Zespół Szkół Specjalnych Nr 14</t>
  </si>
  <si>
    <t>os. Sportowe 28</t>
  </si>
  <si>
    <t>w 1 tygodniu</t>
  </si>
  <si>
    <t>w 2 tygodniu</t>
  </si>
  <si>
    <t>Marta Kowalkowska</t>
  </si>
  <si>
    <t>Małgorzata Sadowska</t>
  </si>
  <si>
    <t>Monika Obrał</t>
  </si>
  <si>
    <t>Wiesława Zapart</t>
  </si>
  <si>
    <t>Beata Sarapuk</t>
  </si>
  <si>
    <t>Ewa Cyrkler</t>
  </si>
  <si>
    <t>Sabina Maciusik</t>
  </si>
  <si>
    <t>Anna Zamysłowska</t>
  </si>
  <si>
    <t>Elżbieta Just</t>
  </si>
  <si>
    <t>Jadwiga Garczyk</t>
  </si>
  <si>
    <t>Danuta Rzońca</t>
  </si>
  <si>
    <t>Jadwiga Koźmińska</t>
  </si>
  <si>
    <t>Beata Kaczmarska</t>
  </si>
  <si>
    <t>Jacek Szymański</t>
  </si>
  <si>
    <t>Ewa Adamczyk</t>
  </si>
  <si>
    <t>Bogusława Matuszewska</t>
  </si>
  <si>
    <t>Fabiola Bilecka</t>
  </si>
  <si>
    <t>Agnieszka Kot</t>
  </si>
  <si>
    <t>Marta Przybysz</t>
  </si>
  <si>
    <t>Jolanta Gębicka</t>
  </si>
  <si>
    <t>Marta Płatek</t>
  </si>
  <si>
    <t>Paweł Łyczko</t>
  </si>
  <si>
    <t>Urszula Kalinowska-Liszewska</t>
  </si>
  <si>
    <t>Olga  Węglowska</t>
  </si>
  <si>
    <t>Ewa Tomczyk</t>
  </si>
  <si>
    <t>Marzena Mazurek</t>
  </si>
  <si>
    <t>Artur Wierzba</t>
  </si>
  <si>
    <t>Wiesława Bednarz</t>
  </si>
  <si>
    <t>Elzbieta Panufnik-Buczek</t>
  </si>
  <si>
    <t>Barbara Rakowska</t>
  </si>
  <si>
    <t>Małgorzata Kordyl</t>
  </si>
  <si>
    <t>Sabina Kasprzyk</t>
  </si>
  <si>
    <t>Anna Kochanowska-Kapera</t>
  </si>
  <si>
    <t>Maria Ulanik</t>
  </si>
  <si>
    <t xml:space="preserve">Barbara Pogoda </t>
  </si>
  <si>
    <t>Karolina Gruszka</t>
  </si>
  <si>
    <t>Barbara Gacek</t>
  </si>
  <si>
    <t>Dorota Kadula</t>
  </si>
  <si>
    <t>Tatiana Muszyńska - Kwiecień</t>
  </si>
  <si>
    <t>Bożena Gołdyn</t>
  </si>
  <si>
    <t>Beata Tomaszewka</t>
  </si>
  <si>
    <t>Urszula Mazur</t>
  </si>
  <si>
    <t>Barbara Płonka</t>
  </si>
  <si>
    <t>Małgorzata Sidilas</t>
  </si>
  <si>
    <t>Małgorzata Grzegórzko</t>
  </si>
  <si>
    <t>Sylwia Poznańska</t>
  </si>
  <si>
    <t>Alicja Klimek</t>
  </si>
  <si>
    <t>Monika Chmielewska</t>
  </si>
  <si>
    <t>Marta Stanisz-Heszen</t>
  </si>
  <si>
    <t>Anna Hanusiak</t>
  </si>
  <si>
    <t>Marta Borczuch</t>
  </si>
  <si>
    <t>Monika Górnikiewicz</t>
  </si>
  <si>
    <t>Bernadetta Bochenek</t>
  </si>
  <si>
    <t>Anna Goś</t>
  </si>
  <si>
    <t>Lucyna Kowalkowska</t>
  </si>
  <si>
    <t>Grażyna Potoczek</t>
  </si>
  <si>
    <t>Krystyna Rostocka</t>
  </si>
  <si>
    <t>Marzena Bylica</t>
  </si>
  <si>
    <t>Grażyna Leszko</t>
  </si>
  <si>
    <t>Aleksandra Tumidajska</t>
  </si>
  <si>
    <t>Ewa Kuhn-Dyczkowska</t>
  </si>
  <si>
    <t>Izabela Podgórska</t>
  </si>
  <si>
    <t>Dorota Radomska</t>
  </si>
  <si>
    <t>Hanna Ufir</t>
  </si>
  <si>
    <t>Barbara Skomorowska</t>
  </si>
  <si>
    <t>Beata Flank</t>
  </si>
  <si>
    <t>Alina Lipiarz</t>
  </si>
  <si>
    <t>Barbara Lizak</t>
  </si>
  <si>
    <t>Marta Myrek</t>
  </si>
  <si>
    <t>Monika Rucka-Michalik</t>
  </si>
  <si>
    <t>Andrzej Mikuśkiewicz</t>
  </si>
  <si>
    <t>Beata Barucha</t>
  </si>
  <si>
    <t>Marta Maślanka</t>
  </si>
  <si>
    <t>Małgorzata Oniszko</t>
  </si>
  <si>
    <t>Sławomira Gawin</t>
  </si>
  <si>
    <t>Barbara Raputa</t>
  </si>
  <si>
    <t>Anna Dąbrowska</t>
  </si>
  <si>
    <t>Ewelina Sitarz</t>
  </si>
  <si>
    <t>Magdalena Brzęk</t>
  </si>
  <si>
    <t>Grażyna Dałkowska</t>
  </si>
  <si>
    <t>Magdalena Pawlak</t>
  </si>
  <si>
    <t>Barbara Panek-Skladzień</t>
  </si>
  <si>
    <t>Lucyna Suder</t>
  </si>
  <si>
    <t>Paweł Dziura</t>
  </si>
  <si>
    <t>Ewa Lach-Salawa</t>
  </si>
  <si>
    <t>Agnieszka lutecka-Gryczka</t>
  </si>
  <si>
    <t>Katarzyna Gunia</t>
  </si>
  <si>
    <t>Ewa Żuławska</t>
  </si>
  <si>
    <t>Marek Kuś</t>
  </si>
  <si>
    <t>Monika Hajda</t>
  </si>
  <si>
    <t>Zofia Piber</t>
  </si>
  <si>
    <t>Bożena Jedynak</t>
  </si>
  <si>
    <t>Bożena Dworzak</t>
  </si>
  <si>
    <t>Piotr Gibała</t>
  </si>
  <si>
    <t>Bogumiła Czyżycka</t>
  </si>
  <si>
    <t>Anna Polak</t>
  </si>
  <si>
    <t>obecnych w dniu 17.02.</t>
  </si>
  <si>
    <t>obecnych w dniu 18.02.</t>
  </si>
  <si>
    <t>obecnych w dniu 19.02.</t>
  </si>
  <si>
    <t>obecnych w dniu 20.02.</t>
  </si>
  <si>
    <t>obecnych w dniu 23.02.</t>
  </si>
  <si>
    <t>obecnych w dniu 24.02.</t>
  </si>
  <si>
    <t>obecnych w dniu 25.02.</t>
  </si>
  <si>
    <t>obecnych w dniu 26.02.</t>
  </si>
  <si>
    <t>obecnych w dniu 27.02.</t>
  </si>
  <si>
    <t>II Tydzień Ferii 23.02. - 27.02.2015</t>
  </si>
  <si>
    <t>I Tydzień Ferii 16.02. - 20.02.2015</t>
  </si>
  <si>
    <t>…………………………………</t>
  </si>
  <si>
    <t>Sporządził</t>
  </si>
  <si>
    <t>tel: ………………………………</t>
  </si>
  <si>
    <t>…………………………………….</t>
  </si>
  <si>
    <t>Tabela podsumowania akcji "Zima w szkole 2015"</t>
  </si>
  <si>
    <t xml:space="preserve">Imię i Nazwisko Kierownika akcji: </t>
  </si>
  <si>
    <t>Imię i Nazwisko Kierownika akcji:</t>
  </si>
  <si>
    <t xml:space="preserve">Łączny koszt organizacji akcji "Zima w szkole"  </t>
  </si>
  <si>
    <t>Liczba godzin w danym dniu</t>
  </si>
  <si>
    <t>Ogółem</t>
  </si>
  <si>
    <t>Razem</t>
  </si>
  <si>
    <t>Suma godzin</t>
  </si>
  <si>
    <t>§ 4110</t>
  </si>
  <si>
    <t>§ 4120</t>
  </si>
  <si>
    <t xml:space="preserve"> § 4170</t>
  </si>
  <si>
    <t xml:space="preserve"> § 4170 </t>
  </si>
  <si>
    <t>Wydatki  poniesione z planu finansowego jednostki</t>
  </si>
  <si>
    <t xml:space="preserve">* Należy wpisać: wychowawca/opiekun 1, wychowawca/opiekun 2 lub wychowawca/opiekun AA, wychowawca/opiekun AB, itd. Proszę nie podawać nazwisk wychowawców/opiekunów. </t>
  </si>
  <si>
    <t>……………………………………………..</t>
  </si>
  <si>
    <t>tel: …………………………...………………</t>
  </si>
  <si>
    <t>KIEROWNIK</t>
  </si>
  <si>
    <t>Szkoła Podstawowa nr 31</t>
  </si>
  <si>
    <t>Szkoła Podstawowa nr 53</t>
  </si>
  <si>
    <t>Szkoła Podstawowa nr 54</t>
  </si>
  <si>
    <t>Szkoła Podstawowa nr 80</t>
  </si>
  <si>
    <t>Szkoła Podstawowa nr 82</t>
  </si>
  <si>
    <t>Szkoła Podstawowa nr 97</t>
  </si>
  <si>
    <t>Szkoła Podstawowa nr 101</t>
  </si>
  <si>
    <t>os. Jagiellońskie 9</t>
  </si>
  <si>
    <t>Szkoła Podstawowa nr 104</t>
  </si>
  <si>
    <t>Szkoła Podstawowa nr 149</t>
  </si>
  <si>
    <t>ul. Bujaka 15</t>
  </si>
  <si>
    <t>Zespół Szkolno-Przedszkolny nr 5</t>
  </si>
  <si>
    <t>os. Oświecenia 30</t>
  </si>
  <si>
    <t>Zespół Szkolno-Przedszkolny nr 9</t>
  </si>
  <si>
    <t>Zespół Szkolno-Przedszkolny nr 11</t>
  </si>
  <si>
    <t>Zespół Szkół Ogólnokształcących nr 9</t>
  </si>
  <si>
    <t>ul. Seniorów Lotnictwa 5</t>
  </si>
  <si>
    <t>Zespół Szkół Specjalnych nr 14</t>
  </si>
  <si>
    <t>ul. Zamoyskiego 100</t>
  </si>
  <si>
    <t>§ 4710</t>
  </si>
  <si>
    <t>Łączny koszt organizacji akcji "Zima w szkole":</t>
  </si>
  <si>
    <t xml:space="preserve"> -</t>
  </si>
  <si>
    <t>zgłoszonych do EK</t>
  </si>
  <si>
    <t>ostatecznie zapisanych</t>
  </si>
  <si>
    <t>os. Złotego Wieku 36</t>
  </si>
  <si>
    <t>Szkoła Podstawowa nr 113</t>
  </si>
  <si>
    <t>Szkoła Podstawowa nr 114</t>
  </si>
  <si>
    <t>Specjalny Ośrodek Szkolno-Wychowawczy nr 2</t>
  </si>
  <si>
    <t>Kierownik,wychowawca/ opiekun *</t>
  </si>
  <si>
    <t>Kierownik, wychowawca/ opiekun *</t>
  </si>
  <si>
    <t>Tabela podsumowania akcji "Zima w szkole" w 2023 roku</t>
  </si>
  <si>
    <t>I tydzień ferii zimowych: 30.01-03.02.2023</t>
  </si>
  <si>
    <t>obecnych w dniu 30.01</t>
  </si>
  <si>
    <t>obecnych w dniu 31.01</t>
  </si>
  <si>
    <t>obecnych w dniu 01.02</t>
  </si>
  <si>
    <t>obecnych w dniu 02.02</t>
  </si>
  <si>
    <t>obecnych w dniu 03.02</t>
  </si>
  <si>
    <t>30.01</t>
  </si>
  <si>
    <t>31.01</t>
  </si>
  <si>
    <t>01.02</t>
  </si>
  <si>
    <t>02.02</t>
  </si>
  <si>
    <t>03.02</t>
  </si>
  <si>
    <t>II tydzień ferii zimowych: 06.02-10.02.2023</t>
  </si>
  <si>
    <t>obecnych w dniu 06.02</t>
  </si>
  <si>
    <t>obecnych w dniu 07.02</t>
  </si>
  <si>
    <t>obecnych w dniu 08.02</t>
  </si>
  <si>
    <t>obecnych w dniu 09.02</t>
  </si>
  <si>
    <t>obecnych w dniu 10.02</t>
  </si>
  <si>
    <t>06.02</t>
  </si>
  <si>
    <t>07.02</t>
  </si>
  <si>
    <t>08.02</t>
  </si>
  <si>
    <t>09.02</t>
  </si>
  <si>
    <t>10.02</t>
  </si>
  <si>
    <t>Szkoła Podstawowa nr 2</t>
  </si>
  <si>
    <t>Szkoła Podstawowa nr 5</t>
  </si>
  <si>
    <t>Al.Kijowska 8</t>
  </si>
  <si>
    <t>Szkoła Podstawowa nr 14</t>
  </si>
  <si>
    <t>ul. Profesora Wojciecha Marii Bartla 29</t>
  </si>
  <si>
    <t>Szkoła Podstawowa nr 22</t>
  </si>
  <si>
    <t>Szkoła Podstawowa nr 25</t>
  </si>
  <si>
    <t>Szkoła Podstawowa nr 37</t>
  </si>
  <si>
    <t>Szkoła Podstawowa nr 40</t>
  </si>
  <si>
    <t>Szkoła Podstawowa nr 41</t>
  </si>
  <si>
    <t>Szkoła Podstawowa nr 58</t>
  </si>
  <si>
    <t>Szkoła Podstawowa nr 64</t>
  </si>
  <si>
    <t>Szkoła Podstawowa nr 77</t>
  </si>
  <si>
    <t>Szkoła Podstawowa nr 85</t>
  </si>
  <si>
    <t>Szkoła Podstawowa nr 86</t>
  </si>
  <si>
    <t>ul. dr. Judyma 10</t>
  </si>
  <si>
    <t>Szkoła Podstawowa nr 98</t>
  </si>
  <si>
    <t>Szkoła Podstawowa nr 103</t>
  </si>
  <si>
    <t>os. Kolorowe 29</t>
  </si>
  <si>
    <t>Szkoła Podstawowa nr 129</t>
  </si>
  <si>
    <t>os. Na Wzgórzach 13a</t>
  </si>
  <si>
    <t>Szkoła Podstawowa nr 144</t>
  </si>
  <si>
    <t>Szkoła Podstawowa nr 151</t>
  </si>
  <si>
    <t>Szkoła Podstawowa nr 155</t>
  </si>
  <si>
    <t>Szkoła Podstawowa nr 158</t>
  </si>
  <si>
    <t>Szkoła Podstawowa nr 162</t>
  </si>
  <si>
    <t>Zespół Szkolno-Przedszkolny nr 6</t>
  </si>
  <si>
    <t>ul. Dietla 70</t>
  </si>
  <si>
    <t>Zespół Szkolno-Przedszkolny nr 8</t>
  </si>
  <si>
    <t>ul. Prawocheńskiego 7</t>
  </si>
  <si>
    <t>Zespół Szkolno-Przedszkolny nr 10</t>
  </si>
  <si>
    <t>Zespół Szkolno-Przedszkolny nr 15</t>
  </si>
  <si>
    <t>Zespół Szkolno-Przedszkolny nr 16</t>
  </si>
  <si>
    <t>Zespół Szkolno-Przedszkolny nr 18</t>
  </si>
  <si>
    <t>ul. Litewska 34</t>
  </si>
  <si>
    <t>Zespół Szkolno-Przedszkolny nr 21</t>
  </si>
  <si>
    <t>Zespół Szkół Ogólnokształcących nr 13</t>
  </si>
  <si>
    <t>ul. Kazimierza Odnowiciela 2</t>
  </si>
  <si>
    <t>Zespół Szkół Specjalnych nr 4</t>
  </si>
  <si>
    <t>Zespół Szkolno-Przedszkolny nr 2</t>
  </si>
  <si>
    <t xml:space="preserve">os. Stalowe 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</si>
</sst>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7"/>
      <color theme="0"/>
      <name val="Calibri"/>
      <family val="2"/>
      <charset val="238"/>
      <scheme val="minor"/>
    </font>
    <font>
      <sz val="7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8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4" borderId="0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5" fillId="5" borderId="0" xfId="0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6" fillId="3" borderId="8" xfId="0" applyFont="1" applyFill="1" applyBorder="1" applyAlignment="1">
      <alignment vertical="center"/>
    </xf>
    <xf numFmtId="0" fontId="6" fillId="3" borderId="11" xfId="0" applyFont="1" applyFill="1" applyBorder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/>
    <xf numFmtId="0" fontId="6" fillId="3" borderId="7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quotePrefix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10" fontId="2" fillId="0" borderId="0" xfId="0" applyNumberFormat="1" applyFont="1"/>
    <xf numFmtId="0" fontId="10" fillId="3" borderId="0" xfId="0" applyFont="1" applyFill="1" applyAlignment="1">
      <alignment horizontal="center" vertical="center"/>
    </xf>
    <xf numFmtId="4" fontId="13" fillId="3" borderId="0" xfId="0" applyNumberFormat="1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12" fillId="3" borderId="0" xfId="0" applyFont="1" applyFill="1"/>
    <xf numFmtId="0" fontId="14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2" fillId="0" borderId="0" xfId="0" applyFont="1" applyFill="1" applyBorder="1"/>
    <xf numFmtId="0" fontId="12" fillId="0" borderId="0" xfId="0" applyFont="1"/>
    <xf numFmtId="0" fontId="15" fillId="3" borderId="0" xfId="0" applyFont="1" applyFill="1" applyBorder="1" applyAlignment="1">
      <alignment vertical="center"/>
    </xf>
    <xf numFmtId="0" fontId="14" fillId="0" borderId="0" xfId="0" applyFont="1"/>
    <xf numFmtId="0" fontId="16" fillId="0" borderId="0" xfId="0" applyFont="1" applyBorder="1" applyAlignment="1">
      <alignment vertical="center"/>
    </xf>
    <xf numFmtId="0" fontId="12" fillId="3" borderId="0" xfId="0" applyFont="1" applyFill="1" applyBorder="1"/>
    <xf numFmtId="0" fontId="12" fillId="0" borderId="0" xfId="0" applyFont="1" applyBorder="1"/>
    <xf numFmtId="0" fontId="10" fillId="3" borderId="0" xfId="0" applyFont="1" applyFill="1" applyBorder="1" applyAlignment="1">
      <alignment horizontal="center" vertical="center"/>
    </xf>
    <xf numFmtId="0" fontId="10" fillId="3" borderId="0" xfId="0" quotePrefix="1" applyFont="1" applyFill="1" applyBorder="1" applyAlignment="1">
      <alignment horizontal="center" vertical="center"/>
    </xf>
    <xf numFmtId="0" fontId="14" fillId="0" borderId="0" xfId="0" applyFont="1" applyBorder="1"/>
    <xf numFmtId="0" fontId="14" fillId="3" borderId="0" xfId="0" quotePrefix="1" applyFont="1" applyFill="1" applyBorder="1" applyAlignment="1">
      <alignment horizontal="center" vertical="center"/>
    </xf>
    <xf numFmtId="0" fontId="14" fillId="3" borderId="0" xfId="0" applyFont="1" applyFill="1" applyBorder="1"/>
    <xf numFmtId="0" fontId="12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0" fontId="14" fillId="3" borderId="8" xfId="0" applyFont="1" applyFill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5" fillId="3" borderId="16" xfId="0" applyFont="1" applyFill="1" applyBorder="1" applyAlignment="1">
      <alignment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10" fontId="12" fillId="0" borderId="0" xfId="0" applyNumberFormat="1" applyFont="1"/>
    <xf numFmtId="0" fontId="15" fillId="2" borderId="6" xfId="0" applyFont="1" applyFill="1" applyBorder="1" applyAlignment="1">
      <alignment horizontal="center" vertical="center"/>
    </xf>
    <xf numFmtId="4" fontId="15" fillId="2" borderId="6" xfId="0" applyNumberFormat="1" applyFont="1" applyFill="1" applyBorder="1" applyAlignment="1">
      <alignment horizontal="center" vertical="center" wrapText="1"/>
    </xf>
    <xf numFmtId="49" fontId="15" fillId="2" borderId="6" xfId="0" applyNumberFormat="1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center"/>
    </xf>
    <xf numFmtId="0" fontId="14" fillId="0" borderId="9" xfId="0" applyFont="1" applyBorder="1"/>
    <xf numFmtId="4" fontId="14" fillId="3" borderId="9" xfId="0" applyNumberFormat="1" applyFont="1" applyFill="1" applyBorder="1"/>
    <xf numFmtId="4" fontId="14" fillId="0" borderId="12" xfId="0" applyNumberFormat="1" applyFont="1" applyBorder="1"/>
    <xf numFmtId="4" fontId="14" fillId="0" borderId="13" xfId="0" applyNumberFormat="1" applyFont="1" applyBorder="1"/>
    <xf numFmtId="4" fontId="14" fillId="0" borderId="7" xfId="0" applyNumberFormat="1" applyFont="1" applyBorder="1"/>
    <xf numFmtId="0" fontId="14" fillId="0" borderId="9" xfId="0" applyFont="1" applyBorder="1" applyAlignment="1">
      <alignment horizontal="left" vertical="center"/>
    </xf>
    <xf numFmtId="4" fontId="14" fillId="0" borderId="8" xfId="0" applyNumberFormat="1" applyFont="1" applyBorder="1"/>
    <xf numFmtId="4" fontId="14" fillId="0" borderId="14" xfId="0" applyNumberFormat="1" applyFont="1" applyBorder="1"/>
    <xf numFmtId="0" fontId="14" fillId="0" borderId="8" xfId="0" applyFont="1" applyBorder="1" applyAlignment="1">
      <alignment horizontal="left" vertical="center"/>
    </xf>
    <xf numFmtId="0" fontId="14" fillId="0" borderId="8" xfId="0" applyFont="1" applyBorder="1"/>
    <xf numFmtId="0" fontId="14" fillId="0" borderId="10" xfId="0" applyFont="1" applyBorder="1" applyAlignment="1">
      <alignment horizontal="left" vertical="center"/>
    </xf>
    <xf numFmtId="0" fontId="14" fillId="0" borderId="10" xfId="0" applyFont="1" applyBorder="1"/>
    <xf numFmtId="4" fontId="14" fillId="3" borderId="10" xfId="0" applyNumberFormat="1" applyFont="1" applyFill="1" applyBorder="1"/>
    <xf numFmtId="4" fontId="14" fillId="0" borderId="11" xfId="0" applyNumberFormat="1" applyFont="1" applyBorder="1"/>
    <xf numFmtId="4" fontId="14" fillId="0" borderId="15" xfId="0" applyNumberFormat="1" applyFont="1" applyBorder="1"/>
    <xf numFmtId="0" fontId="15" fillId="2" borderId="6" xfId="0" applyFont="1" applyFill="1" applyBorder="1" applyAlignment="1">
      <alignment horizontal="right" vertical="center"/>
    </xf>
    <xf numFmtId="4" fontId="15" fillId="2" borderId="6" xfId="0" applyNumberFormat="1" applyFont="1" applyFill="1" applyBorder="1" applyAlignment="1">
      <alignment horizontal="center" vertical="center"/>
    </xf>
    <xf numFmtId="4" fontId="15" fillId="2" borderId="5" xfId="0" applyNumberFormat="1" applyFont="1" applyFill="1" applyBorder="1" applyAlignment="1">
      <alignment horizontal="center" vertical="center"/>
    </xf>
    <xf numFmtId="4" fontId="14" fillId="3" borderId="8" xfId="0" applyNumberFormat="1" applyFont="1" applyFill="1" applyBorder="1"/>
    <xf numFmtId="0" fontId="14" fillId="0" borderId="8" xfId="0" applyFont="1" applyBorder="1" applyAlignment="1">
      <alignment vertical="center"/>
    </xf>
    <xf numFmtId="4" fontId="14" fillId="0" borderId="9" xfId="0" applyNumberFormat="1" applyFont="1" applyBorder="1"/>
    <xf numFmtId="0" fontId="14" fillId="0" borderId="10" xfId="0" applyFont="1" applyBorder="1" applyAlignment="1">
      <alignment vertical="center"/>
    </xf>
    <xf numFmtId="4" fontId="14" fillId="0" borderId="10" xfId="0" applyNumberFormat="1" applyFont="1" applyBorder="1"/>
    <xf numFmtId="0" fontId="18" fillId="3" borderId="0" xfId="0" applyFont="1" applyFill="1" applyBorder="1" applyAlignment="1">
      <alignment vertical="center"/>
    </xf>
    <xf numFmtId="0" fontId="12" fillId="3" borderId="0" xfId="0" applyFont="1" applyFill="1" applyAlignment="1">
      <alignment horizontal="left"/>
    </xf>
    <xf numFmtId="0" fontId="2" fillId="3" borderId="0" xfId="0" applyFont="1" applyFill="1" applyBorder="1"/>
    <xf numFmtId="0" fontId="2" fillId="0" borderId="0" xfId="0" applyFont="1" applyFill="1" applyBorder="1"/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20" fillId="0" borderId="0" xfId="0" quotePrefix="1" applyFont="1" applyFill="1" applyBorder="1" applyAlignment="1">
      <alignment horizontal="center" vertical="center"/>
    </xf>
    <xf numFmtId="0" fontId="6" fillId="0" borderId="0" xfId="0" quotePrefix="1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20" fillId="3" borderId="0" xfId="0" quotePrefix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0" fillId="0" borderId="0" xfId="0" quotePrefix="1" applyFont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NumberFormat="1" applyFont="1" applyFill="1" applyBorder="1" applyAlignment="1">
      <alignment horizontal="center" vertical="center"/>
    </xf>
    <xf numFmtId="0" fontId="7" fillId="3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 wrapText="1"/>
    </xf>
    <xf numFmtId="49" fontId="15" fillId="2" borderId="5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4" borderId="0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75"/>
  <sheetViews>
    <sheetView showGridLines="0" zoomScale="90" zoomScaleNormal="90" workbookViewId="0">
      <selection activeCell="B30" sqref="B30"/>
    </sheetView>
  </sheetViews>
  <sheetFormatPr defaultRowHeight="15" x14ac:dyDescent="0.25"/>
  <cols>
    <col min="1" max="1" width="16.5703125" customWidth="1"/>
    <col min="14" max="14" width="0" style="20" hidden="1" customWidth="1"/>
    <col min="15" max="15" width="29.140625" style="10" hidden="1" customWidth="1"/>
    <col min="16" max="16" width="22.7109375" style="10" hidden="1" customWidth="1"/>
    <col min="17" max="18" width="9.28515625" style="18" hidden="1" customWidth="1"/>
    <col min="19" max="19" width="9.140625" style="10" hidden="1" customWidth="1"/>
    <col min="20" max="31" width="4" style="14" hidden="1" customWidth="1"/>
    <col min="32" max="32" width="2" style="14" hidden="1" customWidth="1"/>
    <col min="33" max="44" width="4" style="14" hidden="1" customWidth="1"/>
    <col min="45" max="45" width="2" style="14" hidden="1" customWidth="1"/>
    <col min="46" max="46" width="0" hidden="1" customWidth="1"/>
  </cols>
  <sheetData>
    <row r="1" spans="1:44" x14ac:dyDescent="0.2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44" x14ac:dyDescent="0.25">
      <c r="A2" s="136" t="s">
        <v>285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</row>
    <row r="3" spans="1:44" x14ac:dyDescent="0.25">
      <c r="O3" s="9" t="s">
        <v>21</v>
      </c>
      <c r="P3" s="9" t="s">
        <v>22</v>
      </c>
      <c r="Q3" s="21" t="s">
        <v>172</v>
      </c>
      <c r="R3" s="21" t="s">
        <v>173</v>
      </c>
      <c r="S3" s="9"/>
      <c r="T3" s="22" t="s">
        <v>2</v>
      </c>
      <c r="U3" s="22" t="s">
        <v>3</v>
      </c>
      <c r="V3" s="22" t="s">
        <v>4</v>
      </c>
      <c r="W3" s="22" t="s">
        <v>5</v>
      </c>
      <c r="X3" s="22" t="s">
        <v>6</v>
      </c>
      <c r="Y3" s="22" t="s">
        <v>7</v>
      </c>
      <c r="Z3" s="22" t="s">
        <v>8</v>
      </c>
      <c r="AA3" s="22" t="s">
        <v>9</v>
      </c>
      <c r="AB3" s="22" t="s">
        <v>10</v>
      </c>
      <c r="AC3" s="22" t="s">
        <v>11</v>
      </c>
      <c r="AD3" s="22" t="s">
        <v>12</v>
      </c>
      <c r="AE3" s="22" t="s">
        <v>13</v>
      </c>
      <c r="AG3" s="22" t="s">
        <v>2</v>
      </c>
      <c r="AH3" s="22" t="s">
        <v>3</v>
      </c>
      <c r="AI3" s="22" t="s">
        <v>4</v>
      </c>
      <c r="AJ3" s="22" t="s">
        <v>5</v>
      </c>
      <c r="AK3" s="22" t="s">
        <v>6</v>
      </c>
      <c r="AL3" s="22" t="s">
        <v>7</v>
      </c>
      <c r="AM3" s="22" t="s">
        <v>8</v>
      </c>
      <c r="AN3" s="22" t="s">
        <v>9</v>
      </c>
      <c r="AO3" s="22" t="s">
        <v>10</v>
      </c>
      <c r="AP3" s="22" t="s">
        <v>11</v>
      </c>
      <c r="AQ3" s="22" t="s">
        <v>12</v>
      </c>
      <c r="AR3" s="22" t="s">
        <v>13</v>
      </c>
    </row>
    <row r="4" spans="1:44" x14ac:dyDescent="0.25">
      <c r="A4" s="1" t="s">
        <v>18</v>
      </c>
      <c r="B4" s="2"/>
      <c r="C4" s="7"/>
      <c r="D4" s="7"/>
      <c r="E4" s="7"/>
      <c r="F4" s="7"/>
      <c r="G4" s="7"/>
      <c r="H4" s="7"/>
      <c r="O4" s="10" t="s">
        <v>23</v>
      </c>
      <c r="P4" s="10" t="s">
        <v>24</v>
      </c>
      <c r="Q4" s="12" t="s">
        <v>174</v>
      </c>
      <c r="R4" s="23" t="s">
        <v>17</v>
      </c>
      <c r="T4" s="23">
        <v>14</v>
      </c>
      <c r="U4" s="23">
        <v>14</v>
      </c>
      <c r="V4" s="23">
        <v>15</v>
      </c>
      <c r="W4" s="23">
        <v>15</v>
      </c>
      <c r="X4" s="23">
        <v>8</v>
      </c>
      <c r="Y4" s="23" t="s">
        <v>17</v>
      </c>
      <c r="Z4" s="23" t="s">
        <v>17</v>
      </c>
      <c r="AA4" s="23" t="s">
        <v>17</v>
      </c>
      <c r="AB4" s="23" t="s">
        <v>17</v>
      </c>
      <c r="AC4" s="23" t="s">
        <v>17</v>
      </c>
      <c r="AD4" s="23" t="s">
        <v>17</v>
      </c>
      <c r="AE4" s="23" t="s">
        <v>17</v>
      </c>
      <c r="AG4" s="23" t="s">
        <v>17</v>
      </c>
      <c r="AH4" s="23" t="s">
        <v>17</v>
      </c>
      <c r="AI4" s="23" t="s">
        <v>17</v>
      </c>
      <c r="AJ4" s="23" t="s">
        <v>17</v>
      </c>
      <c r="AK4" s="23" t="s">
        <v>17</v>
      </c>
      <c r="AL4" s="23" t="s">
        <v>17</v>
      </c>
      <c r="AM4" s="23" t="s">
        <v>17</v>
      </c>
      <c r="AN4" s="23" t="s">
        <v>17</v>
      </c>
      <c r="AO4" s="23" t="s">
        <v>17</v>
      </c>
      <c r="AP4" s="23" t="s">
        <v>17</v>
      </c>
      <c r="AQ4" s="23" t="s">
        <v>17</v>
      </c>
      <c r="AR4" s="23" t="s">
        <v>17</v>
      </c>
    </row>
    <row r="5" spans="1:44" x14ac:dyDescent="0.25">
      <c r="A5" s="3"/>
      <c r="B5" s="2"/>
      <c r="C5" s="4"/>
      <c r="D5" s="4"/>
      <c r="E5" s="4"/>
      <c r="F5" s="4"/>
      <c r="G5" s="4"/>
      <c r="H5" s="4"/>
      <c r="O5" s="10" t="s">
        <v>25</v>
      </c>
      <c r="P5" s="10" t="s">
        <v>26</v>
      </c>
      <c r="Q5" s="12" t="s">
        <v>175</v>
      </c>
      <c r="R5" s="12" t="s">
        <v>175</v>
      </c>
      <c r="T5" s="24">
        <v>15</v>
      </c>
      <c r="U5" s="24">
        <v>15</v>
      </c>
      <c r="V5" s="23" t="s">
        <v>17</v>
      </c>
      <c r="W5" s="23" t="s">
        <v>17</v>
      </c>
      <c r="X5" s="23" t="s">
        <v>17</v>
      </c>
      <c r="Y5" s="23" t="s">
        <v>17</v>
      </c>
      <c r="Z5" s="23" t="s">
        <v>17</v>
      </c>
      <c r="AA5" s="23" t="s">
        <v>17</v>
      </c>
      <c r="AB5" s="23" t="s">
        <v>17</v>
      </c>
      <c r="AC5" s="23" t="s">
        <v>17</v>
      </c>
      <c r="AD5" s="23" t="s">
        <v>17</v>
      </c>
      <c r="AE5" s="23" t="s">
        <v>17</v>
      </c>
      <c r="AG5" s="24">
        <v>15</v>
      </c>
      <c r="AH5" s="24">
        <v>15</v>
      </c>
      <c r="AI5" s="23" t="s">
        <v>17</v>
      </c>
      <c r="AJ5" s="23" t="s">
        <v>17</v>
      </c>
      <c r="AK5" s="23" t="s">
        <v>17</v>
      </c>
      <c r="AL5" s="23" t="s">
        <v>17</v>
      </c>
      <c r="AM5" s="23" t="s">
        <v>17</v>
      </c>
      <c r="AN5" s="23" t="s">
        <v>17</v>
      </c>
      <c r="AO5" s="23" t="s">
        <v>17</v>
      </c>
      <c r="AP5" s="23" t="s">
        <v>17</v>
      </c>
      <c r="AQ5" s="23" t="s">
        <v>17</v>
      </c>
      <c r="AR5" s="23" t="s">
        <v>17</v>
      </c>
    </row>
    <row r="6" spans="1:44" x14ac:dyDescent="0.25">
      <c r="A6" s="1" t="s">
        <v>20</v>
      </c>
      <c r="B6" s="2"/>
      <c r="C6" s="4" t="e">
        <f>VLOOKUP(C4,O4:AR80,2,FALSE)</f>
        <v>#N/A</v>
      </c>
      <c r="D6" s="4"/>
      <c r="E6" s="4"/>
      <c r="F6" s="4"/>
      <c r="G6" s="4"/>
      <c r="H6" s="4"/>
      <c r="O6" s="10" t="s">
        <v>27</v>
      </c>
      <c r="P6" s="10" t="s">
        <v>28</v>
      </c>
      <c r="Q6" s="12" t="s">
        <v>176</v>
      </c>
      <c r="R6" s="12" t="s">
        <v>177</v>
      </c>
      <c r="T6" s="24">
        <v>15</v>
      </c>
      <c r="U6" s="23" t="s">
        <v>17</v>
      </c>
      <c r="V6" s="23" t="s">
        <v>17</v>
      </c>
      <c r="W6" s="23" t="s">
        <v>17</v>
      </c>
      <c r="X6" s="23" t="s">
        <v>17</v>
      </c>
      <c r="Y6" s="23" t="s">
        <v>17</v>
      </c>
      <c r="Z6" s="23" t="s">
        <v>17</v>
      </c>
      <c r="AA6" s="23" t="s">
        <v>17</v>
      </c>
      <c r="AB6" s="23" t="s">
        <v>17</v>
      </c>
      <c r="AC6" s="23" t="s">
        <v>17</v>
      </c>
      <c r="AD6" s="23" t="s">
        <v>17</v>
      </c>
      <c r="AE6" s="23" t="s">
        <v>17</v>
      </c>
      <c r="AG6" s="24">
        <v>15</v>
      </c>
      <c r="AH6" s="24">
        <v>20</v>
      </c>
      <c r="AI6" s="23" t="s">
        <v>17</v>
      </c>
      <c r="AJ6" s="23" t="s">
        <v>17</v>
      </c>
      <c r="AK6" s="23" t="s">
        <v>17</v>
      </c>
      <c r="AL6" s="23" t="s">
        <v>17</v>
      </c>
      <c r="AM6" s="23" t="s">
        <v>17</v>
      </c>
      <c r="AN6" s="23" t="s">
        <v>17</v>
      </c>
      <c r="AO6" s="23" t="s">
        <v>17</v>
      </c>
      <c r="AP6" s="23" t="s">
        <v>17</v>
      </c>
      <c r="AQ6" s="23" t="s">
        <v>17</v>
      </c>
      <c r="AR6" s="23" t="s">
        <v>17</v>
      </c>
    </row>
    <row r="7" spans="1:44" x14ac:dyDescent="0.25">
      <c r="O7" s="10" t="s">
        <v>29</v>
      </c>
      <c r="P7" s="10" t="s">
        <v>30</v>
      </c>
      <c r="Q7" s="12" t="s">
        <v>178</v>
      </c>
      <c r="R7" s="12" t="s">
        <v>179</v>
      </c>
      <c r="T7" s="24">
        <v>15</v>
      </c>
      <c r="U7" s="24">
        <v>15</v>
      </c>
      <c r="V7" s="23" t="s">
        <v>17</v>
      </c>
      <c r="W7" s="23" t="s">
        <v>17</v>
      </c>
      <c r="X7" s="23" t="s">
        <v>17</v>
      </c>
      <c r="Y7" s="23" t="s">
        <v>17</v>
      </c>
      <c r="Z7" s="23" t="s">
        <v>17</v>
      </c>
      <c r="AA7" s="23" t="s">
        <v>17</v>
      </c>
      <c r="AB7" s="23" t="s">
        <v>17</v>
      </c>
      <c r="AC7" s="23" t="s">
        <v>17</v>
      </c>
      <c r="AD7" s="23" t="s">
        <v>17</v>
      </c>
      <c r="AE7" s="23" t="s">
        <v>17</v>
      </c>
      <c r="AG7" s="24">
        <v>15</v>
      </c>
      <c r="AH7" s="24">
        <v>15</v>
      </c>
      <c r="AI7" s="23" t="s">
        <v>17</v>
      </c>
      <c r="AJ7" s="23" t="s">
        <v>17</v>
      </c>
      <c r="AK7" s="23" t="s">
        <v>17</v>
      </c>
      <c r="AL7" s="23" t="s">
        <v>17</v>
      </c>
      <c r="AM7" s="23" t="s">
        <v>17</v>
      </c>
      <c r="AN7" s="23" t="s">
        <v>17</v>
      </c>
      <c r="AO7" s="23" t="s">
        <v>17</v>
      </c>
      <c r="AP7" s="23" t="s">
        <v>17</v>
      </c>
      <c r="AQ7" s="23" t="s">
        <v>17</v>
      </c>
      <c r="AR7" s="23" t="s">
        <v>17</v>
      </c>
    </row>
    <row r="8" spans="1:44" x14ac:dyDescent="0.25">
      <c r="A8" t="s">
        <v>280</v>
      </c>
      <c r="O8" s="10" t="s">
        <v>31</v>
      </c>
      <c r="P8" s="10" t="s">
        <v>32</v>
      </c>
      <c r="Q8" s="12" t="s">
        <v>180</v>
      </c>
      <c r="R8" s="12" t="s">
        <v>181</v>
      </c>
      <c r="T8" s="24">
        <v>10</v>
      </c>
      <c r="U8" s="24">
        <v>11</v>
      </c>
      <c r="V8" s="24">
        <v>11</v>
      </c>
      <c r="W8" s="23" t="s">
        <v>17</v>
      </c>
      <c r="X8" s="23" t="s">
        <v>17</v>
      </c>
      <c r="Y8" s="23" t="s">
        <v>17</v>
      </c>
      <c r="Z8" s="23" t="s">
        <v>17</v>
      </c>
      <c r="AA8" s="23" t="s">
        <v>17</v>
      </c>
      <c r="AB8" s="23" t="s">
        <v>17</v>
      </c>
      <c r="AC8" s="23" t="s">
        <v>17</v>
      </c>
      <c r="AD8" s="23" t="s">
        <v>17</v>
      </c>
      <c r="AE8" s="23" t="s">
        <v>17</v>
      </c>
      <c r="AG8" s="23">
        <v>11</v>
      </c>
      <c r="AH8" s="23">
        <v>11</v>
      </c>
      <c r="AI8" s="23" t="s">
        <v>17</v>
      </c>
      <c r="AJ8" s="23" t="s">
        <v>17</v>
      </c>
      <c r="AK8" s="23" t="s">
        <v>17</v>
      </c>
      <c r="AL8" s="23" t="s">
        <v>17</v>
      </c>
      <c r="AM8" s="23" t="s">
        <v>17</v>
      </c>
      <c r="AN8" s="23" t="s">
        <v>17</v>
      </c>
      <c r="AO8" s="23" t="s">
        <v>17</v>
      </c>
      <c r="AP8" s="23" t="s">
        <v>17</v>
      </c>
      <c r="AQ8" s="23" t="s">
        <v>17</v>
      </c>
      <c r="AR8" s="23" t="s">
        <v>17</v>
      </c>
    </row>
    <row r="9" spans="1:44" x14ac:dyDescent="0.25">
      <c r="O9" s="10" t="s">
        <v>33</v>
      </c>
      <c r="P9" s="10" t="s">
        <v>34</v>
      </c>
      <c r="Q9" s="12" t="s">
        <v>182</v>
      </c>
      <c r="R9" s="23" t="s">
        <v>17</v>
      </c>
      <c r="T9" s="24">
        <v>15</v>
      </c>
      <c r="U9" s="24">
        <v>15</v>
      </c>
      <c r="V9" s="24">
        <v>15</v>
      </c>
      <c r="W9" s="23">
        <v>20</v>
      </c>
      <c r="X9" s="23" t="s">
        <v>17</v>
      </c>
      <c r="Y9" s="23" t="s">
        <v>17</v>
      </c>
      <c r="Z9" s="23" t="s">
        <v>17</v>
      </c>
      <c r="AA9" s="23" t="s">
        <v>17</v>
      </c>
      <c r="AB9" s="23" t="s">
        <v>17</v>
      </c>
      <c r="AC9" s="23" t="s">
        <v>17</v>
      </c>
      <c r="AD9" s="23" t="s">
        <v>17</v>
      </c>
      <c r="AE9" s="23" t="s">
        <v>17</v>
      </c>
      <c r="AG9" s="23" t="s">
        <v>17</v>
      </c>
      <c r="AH9" s="23" t="s">
        <v>17</v>
      </c>
      <c r="AI9" s="23" t="s">
        <v>17</v>
      </c>
      <c r="AJ9" s="23" t="s">
        <v>17</v>
      </c>
      <c r="AK9" s="23" t="s">
        <v>17</v>
      </c>
      <c r="AL9" s="23" t="s">
        <v>17</v>
      </c>
      <c r="AM9" s="23" t="s">
        <v>17</v>
      </c>
      <c r="AN9" s="23" t="s">
        <v>17</v>
      </c>
      <c r="AO9" s="23" t="s">
        <v>17</v>
      </c>
      <c r="AP9" s="23" t="s">
        <v>17</v>
      </c>
      <c r="AQ9" s="23" t="s">
        <v>17</v>
      </c>
      <c r="AR9" s="23" t="s">
        <v>17</v>
      </c>
    </row>
    <row r="10" spans="1:44" x14ac:dyDescent="0.25">
      <c r="A10" s="6" t="s">
        <v>286</v>
      </c>
      <c r="B10" s="6"/>
      <c r="C10" s="6"/>
      <c r="D10" s="4" t="e">
        <f>VLOOKUP(C4,O4:AR78,3,FALSE)</f>
        <v>#N/A</v>
      </c>
      <c r="E10" s="4"/>
      <c r="F10" s="4"/>
      <c r="O10" s="10" t="s">
        <v>35</v>
      </c>
      <c r="P10" s="10" t="s">
        <v>36</v>
      </c>
      <c r="Q10" s="12" t="s">
        <v>183</v>
      </c>
      <c r="R10" s="12" t="s">
        <v>184</v>
      </c>
      <c r="T10" s="24">
        <v>15</v>
      </c>
      <c r="U10" s="24">
        <v>15</v>
      </c>
      <c r="V10" s="23">
        <v>15</v>
      </c>
      <c r="W10" s="23" t="s">
        <v>17</v>
      </c>
      <c r="X10" s="23" t="s">
        <v>17</v>
      </c>
      <c r="Y10" s="23" t="s">
        <v>17</v>
      </c>
      <c r="Z10" s="23" t="s">
        <v>17</v>
      </c>
      <c r="AA10" s="23" t="s">
        <v>17</v>
      </c>
      <c r="AB10" s="23" t="s">
        <v>17</v>
      </c>
      <c r="AC10" s="23" t="s">
        <v>17</v>
      </c>
      <c r="AD10" s="23" t="s">
        <v>17</v>
      </c>
      <c r="AE10" s="23" t="s">
        <v>17</v>
      </c>
      <c r="AG10" s="24">
        <v>15</v>
      </c>
      <c r="AH10" s="23">
        <v>15</v>
      </c>
      <c r="AI10" s="23" t="s">
        <v>17</v>
      </c>
      <c r="AJ10" s="23" t="s">
        <v>17</v>
      </c>
      <c r="AK10" s="23" t="s">
        <v>17</v>
      </c>
      <c r="AL10" s="23" t="s">
        <v>17</v>
      </c>
      <c r="AM10" s="23" t="s">
        <v>17</v>
      </c>
      <c r="AN10" s="23" t="s">
        <v>17</v>
      </c>
      <c r="AO10" s="23" t="s">
        <v>17</v>
      </c>
      <c r="AP10" s="23" t="s">
        <v>17</v>
      </c>
      <c r="AQ10" s="23" t="s">
        <v>17</v>
      </c>
      <c r="AR10" s="23" t="s">
        <v>17</v>
      </c>
    </row>
    <row r="11" spans="1:44" x14ac:dyDescent="0.25">
      <c r="O11" s="10" t="s">
        <v>37</v>
      </c>
      <c r="P11" s="10" t="s">
        <v>38</v>
      </c>
      <c r="Q11" s="12" t="s">
        <v>185</v>
      </c>
      <c r="R11" s="12" t="s">
        <v>185</v>
      </c>
      <c r="T11" s="23">
        <v>15</v>
      </c>
      <c r="U11" s="23">
        <v>15</v>
      </c>
      <c r="V11" s="23" t="s">
        <v>17</v>
      </c>
      <c r="W11" s="23" t="s">
        <v>17</v>
      </c>
      <c r="X11" s="23" t="s">
        <v>17</v>
      </c>
      <c r="Y11" s="23" t="s">
        <v>17</v>
      </c>
      <c r="Z11" s="23" t="s">
        <v>17</v>
      </c>
      <c r="AA11" s="23" t="s">
        <v>17</v>
      </c>
      <c r="AB11" s="23" t="s">
        <v>17</v>
      </c>
      <c r="AC11" s="23" t="s">
        <v>17</v>
      </c>
      <c r="AD11" s="23" t="s">
        <v>17</v>
      </c>
      <c r="AE11" s="23" t="s">
        <v>17</v>
      </c>
      <c r="AG11" s="23">
        <v>15</v>
      </c>
      <c r="AH11" s="23">
        <v>15</v>
      </c>
      <c r="AI11" s="23" t="s">
        <v>17</v>
      </c>
      <c r="AJ11" s="23" t="s">
        <v>17</v>
      </c>
      <c r="AK11" s="23" t="s">
        <v>17</v>
      </c>
      <c r="AL11" s="23" t="s">
        <v>17</v>
      </c>
      <c r="AM11" s="23" t="s">
        <v>17</v>
      </c>
      <c r="AN11" s="23" t="s">
        <v>17</v>
      </c>
      <c r="AO11" s="23" t="s">
        <v>17</v>
      </c>
      <c r="AP11" s="23" t="s">
        <v>17</v>
      </c>
      <c r="AQ11" s="23" t="s">
        <v>17</v>
      </c>
      <c r="AR11" s="23" t="s">
        <v>17</v>
      </c>
    </row>
    <row r="12" spans="1:44" x14ac:dyDescent="0.25">
      <c r="A12" s="140" t="s">
        <v>0</v>
      </c>
      <c r="B12" s="137" t="s">
        <v>1</v>
      </c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9"/>
      <c r="O12" s="10" t="s">
        <v>39</v>
      </c>
      <c r="P12" s="10" t="s">
        <v>40</v>
      </c>
      <c r="Q12" s="12" t="s">
        <v>186</v>
      </c>
      <c r="R12" s="23" t="s">
        <v>17</v>
      </c>
      <c r="T12" s="24">
        <v>13</v>
      </c>
      <c r="U12" s="24">
        <v>13</v>
      </c>
      <c r="V12" s="23">
        <v>10</v>
      </c>
      <c r="W12" s="23" t="s">
        <v>17</v>
      </c>
      <c r="X12" s="23" t="s">
        <v>17</v>
      </c>
      <c r="Y12" s="23" t="s">
        <v>17</v>
      </c>
      <c r="Z12" s="23" t="s">
        <v>17</v>
      </c>
      <c r="AA12" s="23" t="s">
        <v>17</v>
      </c>
      <c r="AB12" s="23" t="s">
        <v>17</v>
      </c>
      <c r="AC12" s="23" t="s">
        <v>17</v>
      </c>
      <c r="AD12" s="23" t="s">
        <v>17</v>
      </c>
      <c r="AE12" s="23" t="s">
        <v>17</v>
      </c>
      <c r="AG12" s="23" t="s">
        <v>17</v>
      </c>
      <c r="AH12" s="23" t="s">
        <v>17</v>
      </c>
      <c r="AI12" s="23" t="s">
        <v>17</v>
      </c>
      <c r="AJ12" s="23" t="s">
        <v>17</v>
      </c>
      <c r="AK12" s="23" t="s">
        <v>17</v>
      </c>
      <c r="AL12" s="23" t="s">
        <v>17</v>
      </c>
      <c r="AM12" s="23" t="s">
        <v>17</v>
      </c>
      <c r="AN12" s="23" t="s">
        <v>17</v>
      </c>
      <c r="AO12" s="23" t="s">
        <v>17</v>
      </c>
      <c r="AP12" s="23" t="s">
        <v>17</v>
      </c>
      <c r="AQ12" s="23" t="s">
        <v>17</v>
      </c>
      <c r="AR12" s="23" t="s">
        <v>17</v>
      </c>
    </row>
    <row r="13" spans="1:44" x14ac:dyDescent="0.25">
      <c r="A13" s="141"/>
      <c r="B13" s="26" t="s">
        <v>2</v>
      </c>
      <c r="C13" s="26" t="s">
        <v>3</v>
      </c>
      <c r="D13" s="26" t="s">
        <v>4</v>
      </c>
      <c r="E13" s="26" t="s">
        <v>5</v>
      </c>
      <c r="F13" s="26" t="s">
        <v>6</v>
      </c>
      <c r="G13" s="26" t="s">
        <v>7</v>
      </c>
      <c r="H13" s="26" t="s">
        <v>8</v>
      </c>
      <c r="I13" s="26" t="s">
        <v>9</v>
      </c>
      <c r="J13" s="26" t="s">
        <v>10</v>
      </c>
      <c r="K13" s="26" t="s">
        <v>11</v>
      </c>
      <c r="L13" s="26" t="s">
        <v>12</v>
      </c>
      <c r="M13" s="26" t="s">
        <v>13</v>
      </c>
      <c r="O13" s="10" t="s">
        <v>41</v>
      </c>
      <c r="P13" s="10" t="s">
        <v>42</v>
      </c>
      <c r="Q13" s="12" t="s">
        <v>187</v>
      </c>
      <c r="R13" s="12" t="s">
        <v>187</v>
      </c>
      <c r="T13" s="24">
        <v>13</v>
      </c>
      <c r="U13" s="24">
        <v>12</v>
      </c>
      <c r="V13" s="23" t="s">
        <v>17</v>
      </c>
      <c r="W13" s="23" t="s">
        <v>17</v>
      </c>
      <c r="X13" s="23" t="s">
        <v>17</v>
      </c>
      <c r="Y13" s="23" t="s">
        <v>17</v>
      </c>
      <c r="Z13" s="23" t="s">
        <v>17</v>
      </c>
      <c r="AA13" s="23" t="s">
        <v>17</v>
      </c>
      <c r="AB13" s="23" t="s">
        <v>17</v>
      </c>
      <c r="AC13" s="23" t="s">
        <v>17</v>
      </c>
      <c r="AD13" s="23" t="s">
        <v>17</v>
      </c>
      <c r="AE13" s="23" t="s">
        <v>17</v>
      </c>
      <c r="AG13" s="24">
        <v>13</v>
      </c>
      <c r="AH13" s="24">
        <v>12</v>
      </c>
      <c r="AI13" s="23" t="s">
        <v>17</v>
      </c>
      <c r="AJ13" s="23" t="s">
        <v>17</v>
      </c>
      <c r="AK13" s="23" t="s">
        <v>17</v>
      </c>
      <c r="AL13" s="23" t="s">
        <v>17</v>
      </c>
      <c r="AM13" s="23" t="s">
        <v>17</v>
      </c>
      <c r="AN13" s="23" t="s">
        <v>17</v>
      </c>
      <c r="AO13" s="23" t="s">
        <v>17</v>
      </c>
      <c r="AP13" s="23" t="s">
        <v>17</v>
      </c>
      <c r="AQ13" s="23" t="s">
        <v>17</v>
      </c>
      <c r="AR13" s="23" t="s">
        <v>17</v>
      </c>
    </row>
    <row r="14" spans="1:44" x14ac:dyDescent="0.25">
      <c r="A14" s="27" t="s">
        <v>14</v>
      </c>
      <c r="B14" s="28" t="e">
        <f>VLOOKUP($C$4,$O$4:$AR$80,6,FALSE)</f>
        <v>#N/A</v>
      </c>
      <c r="C14" s="28" t="e">
        <f>VLOOKUP($C$4,$O$4:$AR$80,7,FALSE)</f>
        <v>#N/A</v>
      </c>
      <c r="D14" s="28" t="e">
        <f>VLOOKUP($C$4,$O$4:$AR$80,8,FALSE)</f>
        <v>#N/A</v>
      </c>
      <c r="E14" s="28" t="e">
        <f>VLOOKUP($C$4,$O$4:$AR$80,9,FALSE)</f>
        <v>#N/A</v>
      </c>
      <c r="F14" s="28" t="e">
        <f>VLOOKUP($C$4,$O$4:$AR$80,10,FALSE)</f>
        <v>#N/A</v>
      </c>
      <c r="G14" s="28" t="e">
        <f>VLOOKUP($C$4,$O$4:$AR$80,11,FALSE)</f>
        <v>#N/A</v>
      </c>
      <c r="H14" s="28" t="e">
        <f>VLOOKUP($C$4,$O$4:$AR$80,12,FALSE)</f>
        <v>#N/A</v>
      </c>
      <c r="I14" s="28" t="e">
        <f>VLOOKUP($C$4,$O$4:$AR$80,13,FALSE)</f>
        <v>#N/A</v>
      </c>
      <c r="J14" s="28" t="e">
        <f>VLOOKUP($C$4,$O$4:$AR$80,14,FALSE)</f>
        <v>#N/A</v>
      </c>
      <c r="K14" s="28" t="e">
        <f>VLOOKUP($C$4,$O$4:$AR$80,15,FALSE)</f>
        <v>#N/A</v>
      </c>
      <c r="L14" s="28" t="e">
        <f>VLOOKUP($C$4,$O$4:$AR$80,16,FALSE)</f>
        <v>#N/A</v>
      </c>
      <c r="M14" s="28" t="e">
        <f>VLOOKUP($C$4,$O$4:$AR$80,17,FALSE)</f>
        <v>#N/A</v>
      </c>
      <c r="O14" s="10" t="s">
        <v>43</v>
      </c>
      <c r="P14" s="10" t="s">
        <v>44</v>
      </c>
      <c r="Q14" s="12" t="s">
        <v>188</v>
      </c>
      <c r="R14" s="23" t="s">
        <v>17</v>
      </c>
      <c r="T14" s="24">
        <v>14</v>
      </c>
      <c r="U14" s="24">
        <v>14</v>
      </c>
      <c r="V14" s="24">
        <v>12</v>
      </c>
      <c r="W14" s="23">
        <v>14</v>
      </c>
      <c r="X14" s="23">
        <v>13</v>
      </c>
      <c r="Y14" s="23">
        <v>15</v>
      </c>
      <c r="Z14" s="23">
        <v>12</v>
      </c>
      <c r="AA14" s="23">
        <v>12</v>
      </c>
      <c r="AB14" s="23" t="s">
        <v>17</v>
      </c>
      <c r="AC14" s="23" t="s">
        <v>17</v>
      </c>
      <c r="AD14" s="23" t="s">
        <v>17</v>
      </c>
      <c r="AE14" s="23" t="s">
        <v>17</v>
      </c>
      <c r="AG14" s="23" t="s">
        <v>17</v>
      </c>
      <c r="AH14" s="23" t="s">
        <v>17</v>
      </c>
      <c r="AI14" s="23" t="s">
        <v>17</v>
      </c>
      <c r="AJ14" s="23" t="s">
        <v>17</v>
      </c>
      <c r="AK14" s="23" t="s">
        <v>17</v>
      </c>
      <c r="AL14" s="23" t="s">
        <v>17</v>
      </c>
      <c r="AM14" s="23" t="s">
        <v>17</v>
      </c>
      <c r="AN14" s="23" t="s">
        <v>17</v>
      </c>
      <c r="AO14" s="23" t="s">
        <v>17</v>
      </c>
      <c r="AP14" s="23" t="s">
        <v>17</v>
      </c>
      <c r="AQ14" s="23" t="s">
        <v>17</v>
      </c>
      <c r="AR14" s="23" t="s">
        <v>17</v>
      </c>
    </row>
    <row r="15" spans="1:44" ht="15" customHeight="1" x14ac:dyDescent="0.25">
      <c r="A15" s="29" t="s">
        <v>15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O15" s="10" t="s">
        <v>45</v>
      </c>
      <c r="P15" s="10" t="s">
        <v>46</v>
      </c>
      <c r="Q15" s="12" t="s">
        <v>189</v>
      </c>
      <c r="R15" s="23" t="s">
        <v>17</v>
      </c>
      <c r="T15" s="23">
        <v>15</v>
      </c>
      <c r="U15" s="23">
        <v>15</v>
      </c>
      <c r="V15" s="23">
        <v>15</v>
      </c>
      <c r="W15" s="23" t="s">
        <v>17</v>
      </c>
      <c r="X15" s="23" t="s">
        <v>17</v>
      </c>
      <c r="Y15" s="23" t="s">
        <v>17</v>
      </c>
      <c r="Z15" s="23" t="s">
        <v>17</v>
      </c>
      <c r="AA15" s="23" t="s">
        <v>17</v>
      </c>
      <c r="AB15" s="23" t="s">
        <v>17</v>
      </c>
      <c r="AC15" s="23" t="s">
        <v>17</v>
      </c>
      <c r="AD15" s="23" t="s">
        <v>17</v>
      </c>
      <c r="AE15" s="23" t="s">
        <v>17</v>
      </c>
      <c r="AG15" s="23" t="s">
        <v>17</v>
      </c>
      <c r="AH15" s="23" t="s">
        <v>17</v>
      </c>
      <c r="AI15" s="23" t="s">
        <v>17</v>
      </c>
      <c r="AJ15" s="23" t="s">
        <v>17</v>
      </c>
      <c r="AK15" s="23" t="s">
        <v>17</v>
      </c>
      <c r="AL15" s="23" t="s">
        <v>17</v>
      </c>
      <c r="AM15" s="23" t="s">
        <v>17</v>
      </c>
      <c r="AN15" s="23" t="s">
        <v>17</v>
      </c>
      <c r="AO15" s="23" t="s">
        <v>17</v>
      </c>
      <c r="AP15" s="23" t="s">
        <v>17</v>
      </c>
      <c r="AQ15" s="23" t="s">
        <v>17</v>
      </c>
      <c r="AR15" s="23" t="s">
        <v>17</v>
      </c>
    </row>
    <row r="16" spans="1:44" x14ac:dyDescent="0.25">
      <c r="A16" s="31" t="s">
        <v>16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O16" s="10" t="s">
        <v>47</v>
      </c>
      <c r="P16" s="10" t="s">
        <v>48</v>
      </c>
      <c r="Q16" s="12" t="s">
        <v>190</v>
      </c>
      <c r="R16" s="12" t="s">
        <v>191</v>
      </c>
      <c r="T16" s="24">
        <v>15</v>
      </c>
      <c r="U16" s="24">
        <v>15</v>
      </c>
      <c r="V16" s="23" t="s">
        <v>17</v>
      </c>
      <c r="W16" s="23" t="s">
        <v>17</v>
      </c>
      <c r="X16" s="23" t="s">
        <v>17</v>
      </c>
      <c r="Y16" s="23" t="s">
        <v>17</v>
      </c>
      <c r="Z16" s="23" t="s">
        <v>17</v>
      </c>
      <c r="AA16" s="23" t="s">
        <v>17</v>
      </c>
      <c r="AB16" s="23" t="s">
        <v>17</v>
      </c>
      <c r="AC16" s="23" t="s">
        <v>17</v>
      </c>
      <c r="AD16" s="23" t="s">
        <v>17</v>
      </c>
      <c r="AE16" s="23" t="s">
        <v>17</v>
      </c>
      <c r="AG16" s="24">
        <v>13</v>
      </c>
      <c r="AH16" s="24">
        <v>13</v>
      </c>
      <c r="AI16" s="23" t="s">
        <v>17</v>
      </c>
      <c r="AJ16" s="23" t="s">
        <v>17</v>
      </c>
      <c r="AK16" s="23" t="s">
        <v>17</v>
      </c>
      <c r="AL16" s="23" t="s">
        <v>17</v>
      </c>
      <c r="AM16" s="23" t="s">
        <v>17</v>
      </c>
      <c r="AN16" s="23" t="s">
        <v>17</v>
      </c>
      <c r="AO16" s="23" t="s">
        <v>17</v>
      </c>
      <c r="AP16" s="23" t="s">
        <v>17</v>
      </c>
      <c r="AQ16" s="23" t="s">
        <v>17</v>
      </c>
      <c r="AR16" s="23" t="s">
        <v>17</v>
      </c>
    </row>
    <row r="17" spans="1:44" x14ac:dyDescent="0.25">
      <c r="A17" s="31" t="s">
        <v>270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O17" s="10" t="s">
        <v>49</v>
      </c>
      <c r="P17" s="10" t="s">
        <v>50</v>
      </c>
      <c r="Q17" s="12" t="s">
        <v>192</v>
      </c>
      <c r="R17" s="12" t="s">
        <v>192</v>
      </c>
      <c r="T17" s="24">
        <v>15</v>
      </c>
      <c r="U17" s="24">
        <v>15</v>
      </c>
      <c r="V17" s="24">
        <v>15</v>
      </c>
      <c r="W17" s="23" t="s">
        <v>17</v>
      </c>
      <c r="X17" s="23" t="s">
        <v>17</v>
      </c>
      <c r="Y17" s="23" t="s">
        <v>17</v>
      </c>
      <c r="Z17" s="23" t="s">
        <v>17</v>
      </c>
      <c r="AA17" s="23" t="s">
        <v>17</v>
      </c>
      <c r="AB17" s="23" t="s">
        <v>17</v>
      </c>
      <c r="AC17" s="23" t="s">
        <v>17</v>
      </c>
      <c r="AD17" s="23" t="s">
        <v>17</v>
      </c>
      <c r="AE17" s="23" t="s">
        <v>17</v>
      </c>
      <c r="AG17" s="24">
        <v>15</v>
      </c>
      <c r="AH17" s="24">
        <v>15</v>
      </c>
      <c r="AI17" s="24">
        <v>15</v>
      </c>
      <c r="AJ17" s="23" t="s">
        <v>17</v>
      </c>
      <c r="AK17" s="23" t="s">
        <v>17</v>
      </c>
      <c r="AL17" s="23" t="s">
        <v>17</v>
      </c>
      <c r="AM17" s="23" t="s">
        <v>17</v>
      </c>
      <c r="AN17" s="23" t="s">
        <v>17</v>
      </c>
      <c r="AO17" s="23" t="s">
        <v>17</v>
      </c>
      <c r="AP17" s="23" t="s">
        <v>17</v>
      </c>
      <c r="AQ17" s="23" t="s">
        <v>17</v>
      </c>
      <c r="AR17" s="23" t="s">
        <v>17</v>
      </c>
    </row>
    <row r="18" spans="1:44" x14ac:dyDescent="0.25">
      <c r="A18" s="31" t="s">
        <v>271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O18" s="10" t="s">
        <v>51</v>
      </c>
      <c r="P18" s="10" t="s">
        <v>52</v>
      </c>
      <c r="Q18" s="12" t="s">
        <v>193</v>
      </c>
      <c r="R18" s="23" t="s">
        <v>17</v>
      </c>
      <c r="T18" s="24">
        <v>10</v>
      </c>
      <c r="U18" s="24">
        <v>14</v>
      </c>
      <c r="V18" s="24">
        <v>15</v>
      </c>
      <c r="W18" s="24">
        <v>15</v>
      </c>
      <c r="X18" s="23" t="s">
        <v>17</v>
      </c>
      <c r="Y18" s="23" t="s">
        <v>17</v>
      </c>
      <c r="Z18" s="23" t="s">
        <v>17</v>
      </c>
      <c r="AA18" s="23" t="s">
        <v>17</v>
      </c>
      <c r="AB18" s="23" t="s">
        <v>17</v>
      </c>
      <c r="AC18" s="23" t="s">
        <v>17</v>
      </c>
      <c r="AD18" s="23" t="s">
        <v>17</v>
      </c>
      <c r="AE18" s="23" t="s">
        <v>17</v>
      </c>
      <c r="AG18" s="23" t="s">
        <v>17</v>
      </c>
      <c r="AH18" s="23" t="s">
        <v>17</v>
      </c>
      <c r="AI18" s="23" t="s">
        <v>17</v>
      </c>
      <c r="AJ18" s="23" t="s">
        <v>17</v>
      </c>
      <c r="AK18" s="23" t="s">
        <v>17</v>
      </c>
      <c r="AL18" s="23" t="s">
        <v>17</v>
      </c>
      <c r="AM18" s="23" t="s">
        <v>17</v>
      </c>
      <c r="AN18" s="23" t="s">
        <v>17</v>
      </c>
      <c r="AO18" s="23" t="s">
        <v>17</v>
      </c>
      <c r="AP18" s="23" t="s">
        <v>17</v>
      </c>
      <c r="AQ18" s="23" t="s">
        <v>17</v>
      </c>
      <c r="AR18" s="23" t="s">
        <v>17</v>
      </c>
    </row>
    <row r="19" spans="1:44" x14ac:dyDescent="0.25">
      <c r="A19" s="31" t="s">
        <v>272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O19" s="10" t="s">
        <v>53</v>
      </c>
      <c r="P19" s="10" t="s">
        <v>54</v>
      </c>
      <c r="Q19" s="12" t="s">
        <v>194</v>
      </c>
      <c r="R19" s="12" t="s">
        <v>195</v>
      </c>
      <c r="T19" s="24">
        <v>9</v>
      </c>
      <c r="U19" s="24">
        <v>9</v>
      </c>
      <c r="V19" s="24">
        <v>7</v>
      </c>
      <c r="W19" s="24">
        <v>7</v>
      </c>
      <c r="X19" s="23" t="s">
        <v>17</v>
      </c>
      <c r="Y19" s="23" t="s">
        <v>17</v>
      </c>
      <c r="Z19" s="23" t="s">
        <v>17</v>
      </c>
      <c r="AA19" s="23" t="s">
        <v>17</v>
      </c>
      <c r="AB19" s="23" t="s">
        <v>17</v>
      </c>
      <c r="AC19" s="23" t="s">
        <v>17</v>
      </c>
      <c r="AD19" s="23" t="s">
        <v>17</v>
      </c>
      <c r="AE19" s="23" t="s">
        <v>17</v>
      </c>
      <c r="AG19" s="24">
        <v>11</v>
      </c>
      <c r="AH19" s="24">
        <v>6</v>
      </c>
      <c r="AI19" s="23" t="s">
        <v>17</v>
      </c>
      <c r="AJ19" s="23" t="s">
        <v>17</v>
      </c>
      <c r="AK19" s="23" t="s">
        <v>17</v>
      </c>
      <c r="AL19" s="23" t="s">
        <v>17</v>
      </c>
      <c r="AM19" s="23" t="s">
        <v>17</v>
      </c>
      <c r="AN19" s="23" t="s">
        <v>17</v>
      </c>
      <c r="AO19" s="23" t="s">
        <v>17</v>
      </c>
      <c r="AP19" s="23" t="s">
        <v>17</v>
      </c>
      <c r="AQ19" s="23" t="s">
        <v>17</v>
      </c>
      <c r="AR19" s="23" t="s">
        <v>17</v>
      </c>
    </row>
    <row r="20" spans="1:44" x14ac:dyDescent="0.25">
      <c r="A20" s="34" t="s">
        <v>273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O20" s="10" t="s">
        <v>55</v>
      </c>
      <c r="P20" s="10" t="s">
        <v>56</v>
      </c>
      <c r="Q20" s="12" t="s">
        <v>196</v>
      </c>
      <c r="R20" s="12" t="s">
        <v>196</v>
      </c>
      <c r="T20" s="24">
        <v>11</v>
      </c>
      <c r="U20" s="23">
        <v>12</v>
      </c>
      <c r="V20" s="23">
        <v>10</v>
      </c>
      <c r="W20" s="23">
        <v>10</v>
      </c>
      <c r="X20" s="23">
        <v>10</v>
      </c>
      <c r="Y20" s="23" t="s">
        <v>17</v>
      </c>
      <c r="Z20" s="23" t="s">
        <v>17</v>
      </c>
      <c r="AA20" s="23" t="s">
        <v>17</v>
      </c>
      <c r="AB20" s="23" t="s">
        <v>17</v>
      </c>
      <c r="AC20" s="23" t="s">
        <v>17</v>
      </c>
      <c r="AD20" s="23" t="s">
        <v>17</v>
      </c>
      <c r="AE20" s="23" t="s">
        <v>17</v>
      </c>
      <c r="AG20" s="24">
        <v>10</v>
      </c>
      <c r="AH20" s="23">
        <v>12</v>
      </c>
      <c r="AI20" s="23" t="s">
        <v>17</v>
      </c>
      <c r="AJ20" s="23" t="s">
        <v>17</v>
      </c>
      <c r="AK20" s="23" t="s">
        <v>17</v>
      </c>
      <c r="AL20" s="23" t="s">
        <v>17</v>
      </c>
      <c r="AM20" s="23" t="s">
        <v>17</v>
      </c>
      <c r="AN20" s="23" t="s">
        <v>17</v>
      </c>
      <c r="AO20" s="23" t="s">
        <v>17</v>
      </c>
      <c r="AP20" s="23" t="s">
        <v>17</v>
      </c>
      <c r="AQ20" s="23" t="s">
        <v>17</v>
      </c>
      <c r="AR20" s="23" t="s">
        <v>17</v>
      </c>
    </row>
    <row r="21" spans="1:44" x14ac:dyDescent="0.25">
      <c r="O21" s="10" t="s">
        <v>57</v>
      </c>
      <c r="P21" s="10" t="s">
        <v>58</v>
      </c>
      <c r="Q21" s="12" t="s">
        <v>197</v>
      </c>
      <c r="R21" s="12" t="s">
        <v>197</v>
      </c>
      <c r="T21" s="24">
        <v>15</v>
      </c>
      <c r="U21" s="24">
        <v>10</v>
      </c>
      <c r="V21" s="23">
        <v>20</v>
      </c>
      <c r="W21" s="23" t="s">
        <v>17</v>
      </c>
      <c r="X21" s="23" t="s">
        <v>17</v>
      </c>
      <c r="Y21" s="23" t="s">
        <v>17</v>
      </c>
      <c r="Z21" s="23" t="s">
        <v>17</v>
      </c>
      <c r="AA21" s="23" t="s">
        <v>17</v>
      </c>
      <c r="AB21" s="23" t="s">
        <v>17</v>
      </c>
      <c r="AC21" s="23" t="s">
        <v>17</v>
      </c>
      <c r="AD21" s="23" t="s">
        <v>17</v>
      </c>
      <c r="AE21" s="23" t="s">
        <v>17</v>
      </c>
      <c r="AG21" s="24">
        <v>15</v>
      </c>
      <c r="AH21" s="24">
        <v>15</v>
      </c>
      <c r="AI21" s="23">
        <v>20</v>
      </c>
      <c r="AJ21" s="23" t="s">
        <v>17</v>
      </c>
      <c r="AK21" s="23" t="s">
        <v>17</v>
      </c>
      <c r="AL21" s="23" t="s">
        <v>17</v>
      </c>
      <c r="AM21" s="23" t="s">
        <v>17</v>
      </c>
      <c r="AN21" s="23" t="s">
        <v>17</v>
      </c>
      <c r="AO21" s="23" t="s">
        <v>17</v>
      </c>
      <c r="AP21" s="23" t="s">
        <v>17</v>
      </c>
      <c r="AQ21" s="23" t="s">
        <v>17</v>
      </c>
      <c r="AR21" s="23" t="s">
        <v>17</v>
      </c>
    </row>
    <row r="22" spans="1:44" x14ac:dyDescent="0.25">
      <c r="A22" t="s">
        <v>279</v>
      </c>
      <c r="O22" s="10" t="s">
        <v>59</v>
      </c>
      <c r="P22" s="10" t="s">
        <v>60</v>
      </c>
      <c r="Q22" s="12" t="s">
        <v>198</v>
      </c>
      <c r="R22" s="12" t="s">
        <v>199</v>
      </c>
      <c r="T22" s="24">
        <v>15</v>
      </c>
      <c r="U22" s="24">
        <v>15</v>
      </c>
      <c r="V22" s="24">
        <v>15</v>
      </c>
      <c r="W22" s="24">
        <v>15</v>
      </c>
      <c r="X22" s="24">
        <v>15</v>
      </c>
      <c r="Y22" s="24">
        <v>15</v>
      </c>
      <c r="Z22" s="23" t="s">
        <v>17</v>
      </c>
      <c r="AA22" s="23" t="s">
        <v>17</v>
      </c>
      <c r="AB22" s="23" t="s">
        <v>17</v>
      </c>
      <c r="AC22" s="23" t="s">
        <v>17</v>
      </c>
      <c r="AD22" s="23" t="s">
        <v>17</v>
      </c>
      <c r="AE22" s="23" t="s">
        <v>17</v>
      </c>
      <c r="AG22" s="24">
        <v>15</v>
      </c>
      <c r="AH22" s="24">
        <v>15</v>
      </c>
      <c r="AI22" s="24">
        <v>15</v>
      </c>
      <c r="AJ22" s="24">
        <v>15</v>
      </c>
      <c r="AK22" s="24">
        <v>15</v>
      </c>
      <c r="AL22" s="23" t="s">
        <v>17</v>
      </c>
      <c r="AM22" s="23" t="s">
        <v>17</v>
      </c>
      <c r="AN22" s="23" t="s">
        <v>17</v>
      </c>
      <c r="AO22" s="23" t="s">
        <v>17</v>
      </c>
      <c r="AP22" s="23" t="s">
        <v>17</v>
      </c>
      <c r="AQ22" s="23" t="s">
        <v>17</v>
      </c>
      <c r="AR22" s="23" t="s">
        <v>17</v>
      </c>
    </row>
    <row r="23" spans="1:44" x14ac:dyDescent="0.25">
      <c r="O23" s="10" t="s">
        <v>61</v>
      </c>
      <c r="P23" s="10" t="s">
        <v>62</v>
      </c>
      <c r="Q23" s="12" t="s">
        <v>200</v>
      </c>
      <c r="R23" s="12" t="s">
        <v>200</v>
      </c>
      <c r="T23" s="24">
        <v>15</v>
      </c>
      <c r="U23" s="23" t="s">
        <v>17</v>
      </c>
      <c r="V23" s="23" t="s">
        <v>17</v>
      </c>
      <c r="W23" s="23" t="s">
        <v>17</v>
      </c>
      <c r="X23" s="23" t="s">
        <v>17</v>
      </c>
      <c r="Y23" s="23" t="s">
        <v>17</v>
      </c>
      <c r="Z23" s="23" t="s">
        <v>17</v>
      </c>
      <c r="AA23" s="23" t="s">
        <v>17</v>
      </c>
      <c r="AB23" s="23" t="s">
        <v>17</v>
      </c>
      <c r="AC23" s="23" t="s">
        <v>17</v>
      </c>
      <c r="AD23" s="23" t="s">
        <v>17</v>
      </c>
      <c r="AE23" s="23" t="s">
        <v>17</v>
      </c>
      <c r="AG23" s="24">
        <v>15</v>
      </c>
      <c r="AH23" s="23" t="s">
        <v>17</v>
      </c>
      <c r="AI23" s="23" t="s">
        <v>17</v>
      </c>
      <c r="AJ23" s="23" t="s">
        <v>17</v>
      </c>
      <c r="AK23" s="23" t="s">
        <v>17</v>
      </c>
      <c r="AL23" s="23" t="s">
        <v>17</v>
      </c>
      <c r="AM23" s="23" t="s">
        <v>17</v>
      </c>
      <c r="AN23" s="23" t="s">
        <v>17</v>
      </c>
      <c r="AO23" s="23" t="s">
        <v>17</v>
      </c>
      <c r="AP23" s="23" t="s">
        <v>17</v>
      </c>
      <c r="AQ23" s="23" t="s">
        <v>17</v>
      </c>
      <c r="AR23" s="23" t="s">
        <v>17</v>
      </c>
    </row>
    <row r="24" spans="1:44" x14ac:dyDescent="0.25">
      <c r="A24" s="6" t="s">
        <v>287</v>
      </c>
      <c r="B24" s="6"/>
      <c r="C24" s="6"/>
      <c r="D24" s="4" t="e">
        <f>VLOOKUP(C4,O4:AR78,4,FALSE)</f>
        <v>#N/A</v>
      </c>
      <c r="E24" s="4"/>
      <c r="F24" s="4"/>
      <c r="O24" s="10" t="s">
        <v>63</v>
      </c>
      <c r="P24" s="10" t="s">
        <v>64</v>
      </c>
      <c r="Q24" s="12" t="s">
        <v>201</v>
      </c>
      <c r="R24" s="12" t="s">
        <v>201</v>
      </c>
      <c r="T24" s="24">
        <v>13</v>
      </c>
      <c r="U24" s="23">
        <v>14</v>
      </c>
      <c r="V24" s="23" t="s">
        <v>17</v>
      </c>
      <c r="W24" s="23" t="s">
        <v>17</v>
      </c>
      <c r="X24" s="23" t="s">
        <v>17</v>
      </c>
      <c r="Y24" s="23" t="s">
        <v>17</v>
      </c>
      <c r="Z24" s="23" t="s">
        <v>17</v>
      </c>
      <c r="AA24" s="23" t="s">
        <v>17</v>
      </c>
      <c r="AB24" s="23" t="s">
        <v>17</v>
      </c>
      <c r="AC24" s="23" t="s">
        <v>17</v>
      </c>
      <c r="AD24" s="23" t="s">
        <v>17</v>
      </c>
      <c r="AE24" s="23" t="s">
        <v>17</v>
      </c>
      <c r="AG24" s="24">
        <v>9</v>
      </c>
      <c r="AH24" s="23">
        <v>9</v>
      </c>
      <c r="AI24" s="23" t="s">
        <v>17</v>
      </c>
      <c r="AJ24" s="23" t="s">
        <v>17</v>
      </c>
      <c r="AK24" s="23" t="s">
        <v>17</v>
      </c>
      <c r="AL24" s="23" t="s">
        <v>17</v>
      </c>
      <c r="AM24" s="23" t="s">
        <v>17</v>
      </c>
      <c r="AN24" s="23" t="s">
        <v>17</v>
      </c>
      <c r="AO24" s="23" t="s">
        <v>17</v>
      </c>
      <c r="AP24" s="23" t="s">
        <v>17</v>
      </c>
      <c r="AQ24" s="23" t="s">
        <v>17</v>
      </c>
      <c r="AR24" s="23" t="s">
        <v>17</v>
      </c>
    </row>
    <row r="25" spans="1:44" x14ac:dyDescent="0.25">
      <c r="O25" s="10" t="s">
        <v>65</v>
      </c>
      <c r="P25" s="10" t="s">
        <v>66</v>
      </c>
      <c r="Q25" s="12" t="s">
        <v>202</v>
      </c>
      <c r="R25" s="12" t="s">
        <v>202</v>
      </c>
      <c r="T25" s="24">
        <v>12</v>
      </c>
      <c r="U25" s="23">
        <v>12</v>
      </c>
      <c r="V25" s="23">
        <v>12</v>
      </c>
      <c r="W25" s="23">
        <v>12</v>
      </c>
      <c r="X25" s="23">
        <v>13</v>
      </c>
      <c r="Y25" s="23">
        <v>13</v>
      </c>
      <c r="Z25" s="23">
        <v>13</v>
      </c>
      <c r="AA25" s="23">
        <v>13</v>
      </c>
      <c r="AB25" s="23" t="s">
        <v>17</v>
      </c>
      <c r="AC25" s="23" t="s">
        <v>17</v>
      </c>
      <c r="AD25" s="23" t="s">
        <v>17</v>
      </c>
      <c r="AE25" s="23" t="s">
        <v>17</v>
      </c>
      <c r="AG25" s="24">
        <v>12</v>
      </c>
      <c r="AH25" s="23">
        <v>12</v>
      </c>
      <c r="AI25" s="23">
        <v>12</v>
      </c>
      <c r="AJ25" s="23">
        <v>12</v>
      </c>
      <c r="AK25" s="23">
        <v>13</v>
      </c>
      <c r="AL25" s="23">
        <v>13</v>
      </c>
      <c r="AM25" s="23">
        <v>13</v>
      </c>
      <c r="AN25" s="23">
        <v>13</v>
      </c>
      <c r="AO25" s="23" t="s">
        <v>17</v>
      </c>
      <c r="AP25" s="23" t="s">
        <v>17</v>
      </c>
      <c r="AQ25" s="23" t="s">
        <v>17</v>
      </c>
      <c r="AR25" s="23" t="s">
        <v>17</v>
      </c>
    </row>
    <row r="26" spans="1:44" x14ac:dyDescent="0.25">
      <c r="A26" s="140" t="s">
        <v>0</v>
      </c>
      <c r="B26" s="137" t="s">
        <v>1</v>
      </c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9"/>
      <c r="O26" s="10" t="s">
        <v>67</v>
      </c>
      <c r="P26" s="10" t="s">
        <v>68</v>
      </c>
      <c r="Q26" s="12" t="s">
        <v>203</v>
      </c>
      <c r="R26" s="12" t="s">
        <v>204</v>
      </c>
      <c r="T26" s="24">
        <v>10</v>
      </c>
      <c r="U26" s="24">
        <v>10</v>
      </c>
      <c r="V26" s="23" t="s">
        <v>17</v>
      </c>
      <c r="W26" s="23" t="s">
        <v>17</v>
      </c>
      <c r="X26" s="23" t="s">
        <v>17</v>
      </c>
      <c r="Y26" s="23" t="s">
        <v>17</v>
      </c>
      <c r="Z26" s="23" t="s">
        <v>17</v>
      </c>
      <c r="AA26" s="23" t="s">
        <v>17</v>
      </c>
      <c r="AB26" s="23" t="s">
        <v>17</v>
      </c>
      <c r="AC26" s="23" t="s">
        <v>17</v>
      </c>
      <c r="AD26" s="23" t="s">
        <v>17</v>
      </c>
      <c r="AE26" s="23" t="s">
        <v>17</v>
      </c>
      <c r="AG26" s="24">
        <v>15</v>
      </c>
      <c r="AH26" s="23" t="s">
        <v>17</v>
      </c>
      <c r="AI26" s="23" t="s">
        <v>17</v>
      </c>
      <c r="AJ26" s="23" t="s">
        <v>17</v>
      </c>
      <c r="AK26" s="23" t="s">
        <v>17</v>
      </c>
      <c r="AL26" s="23" t="s">
        <v>17</v>
      </c>
      <c r="AM26" s="23" t="s">
        <v>17</v>
      </c>
      <c r="AN26" s="23" t="s">
        <v>17</v>
      </c>
      <c r="AO26" s="23" t="s">
        <v>17</v>
      </c>
      <c r="AP26" s="23" t="s">
        <v>17</v>
      </c>
      <c r="AQ26" s="23" t="s">
        <v>17</v>
      </c>
      <c r="AR26" s="23" t="s">
        <v>17</v>
      </c>
    </row>
    <row r="27" spans="1:44" ht="15" customHeight="1" x14ac:dyDescent="0.25">
      <c r="A27" s="141"/>
      <c r="B27" s="26" t="s">
        <v>2</v>
      </c>
      <c r="C27" s="26" t="s">
        <v>3</v>
      </c>
      <c r="D27" s="26" t="s">
        <v>4</v>
      </c>
      <c r="E27" s="26" t="s">
        <v>5</v>
      </c>
      <c r="F27" s="26" t="s">
        <v>6</v>
      </c>
      <c r="G27" s="26" t="s">
        <v>7</v>
      </c>
      <c r="H27" s="26" t="s">
        <v>8</v>
      </c>
      <c r="I27" s="26" t="s">
        <v>9</v>
      </c>
      <c r="J27" s="26" t="s">
        <v>10</v>
      </c>
      <c r="K27" s="26" t="s">
        <v>11</v>
      </c>
      <c r="L27" s="26" t="s">
        <v>12</v>
      </c>
      <c r="M27" s="26" t="s">
        <v>13</v>
      </c>
      <c r="O27" s="10" t="s">
        <v>69</v>
      </c>
      <c r="P27" s="10" t="s">
        <v>70</v>
      </c>
      <c r="Q27" s="12" t="s">
        <v>205</v>
      </c>
      <c r="R27" s="12" t="s">
        <v>206</v>
      </c>
      <c r="T27" s="23">
        <v>15</v>
      </c>
      <c r="U27" s="23">
        <v>15</v>
      </c>
      <c r="V27" s="23">
        <v>15</v>
      </c>
      <c r="W27" s="23" t="s">
        <v>17</v>
      </c>
      <c r="X27" s="23" t="s">
        <v>17</v>
      </c>
      <c r="Y27" s="23" t="s">
        <v>17</v>
      </c>
      <c r="Z27" s="23" t="s">
        <v>17</v>
      </c>
      <c r="AA27" s="23" t="s">
        <v>17</v>
      </c>
      <c r="AB27" s="23" t="s">
        <v>17</v>
      </c>
      <c r="AC27" s="23" t="s">
        <v>17</v>
      </c>
      <c r="AD27" s="23" t="s">
        <v>17</v>
      </c>
      <c r="AE27" s="23" t="s">
        <v>17</v>
      </c>
      <c r="AG27" s="23">
        <v>15</v>
      </c>
      <c r="AH27" s="23">
        <v>15</v>
      </c>
      <c r="AI27" s="23">
        <v>15</v>
      </c>
      <c r="AJ27" s="23" t="s">
        <v>17</v>
      </c>
      <c r="AK27" s="23" t="s">
        <v>17</v>
      </c>
      <c r="AL27" s="23" t="s">
        <v>17</v>
      </c>
      <c r="AM27" s="23" t="s">
        <v>17</v>
      </c>
      <c r="AN27" s="23" t="s">
        <v>17</v>
      </c>
      <c r="AO27" s="23" t="s">
        <v>17</v>
      </c>
      <c r="AP27" s="23" t="s">
        <v>17</v>
      </c>
      <c r="AQ27" s="23" t="s">
        <v>17</v>
      </c>
      <c r="AR27" s="23" t="s">
        <v>17</v>
      </c>
    </row>
    <row r="28" spans="1:44" x14ac:dyDescent="0.25">
      <c r="A28" s="27" t="s">
        <v>14</v>
      </c>
      <c r="B28" s="28" t="e">
        <f>VLOOKUP($C$4,$O$4:$AR$80,19,FALSE)</f>
        <v>#N/A</v>
      </c>
      <c r="C28" s="28" t="e">
        <f>VLOOKUP($C$4,$O$4:$AR$80,20,FALSE)</f>
        <v>#N/A</v>
      </c>
      <c r="D28" s="28" t="e">
        <f>VLOOKUP($C$4,$O$4:$AR$80,21,FALSE)</f>
        <v>#N/A</v>
      </c>
      <c r="E28" s="28" t="e">
        <f>VLOOKUP($C$4,$O$4:$AR$80,22,FALSE)</f>
        <v>#N/A</v>
      </c>
      <c r="F28" s="28" t="e">
        <f>VLOOKUP($C$4,$O$4:$AR$80,23,FALSE)</f>
        <v>#N/A</v>
      </c>
      <c r="G28" s="28" t="e">
        <f>VLOOKUP($C$4,$O$4:$AR$80,24,FALSE)</f>
        <v>#N/A</v>
      </c>
      <c r="H28" s="28" t="e">
        <f>VLOOKUP($C$4,$O$4:$AR$80,25,FALSE)</f>
        <v>#N/A</v>
      </c>
      <c r="I28" s="28" t="e">
        <f>VLOOKUP($C$4,$O$4:$AR$80,26,FALSE)</f>
        <v>#N/A</v>
      </c>
      <c r="J28" s="28" t="e">
        <f>VLOOKUP($C$4,$O$4:$AR$80,27,FALSE)</f>
        <v>#N/A</v>
      </c>
      <c r="K28" s="28" t="e">
        <f>VLOOKUP($C$4,$O$4:$AR$80,28,FALSE)</f>
        <v>#N/A</v>
      </c>
      <c r="L28" s="28" t="e">
        <f>VLOOKUP($C$4,$O$4:$AR$80,29,FALSE)</f>
        <v>#N/A</v>
      </c>
      <c r="M28" s="28" t="e">
        <f>VLOOKUP($C$4,$O$4:$AR$80,30,FALSE)</f>
        <v>#N/A</v>
      </c>
      <c r="O28" s="10" t="s">
        <v>71</v>
      </c>
      <c r="P28" s="10" t="s">
        <v>72</v>
      </c>
      <c r="Q28" s="12" t="s">
        <v>207</v>
      </c>
      <c r="R28" s="23" t="s">
        <v>17</v>
      </c>
      <c r="T28" s="24">
        <v>15</v>
      </c>
      <c r="U28" s="24">
        <v>15</v>
      </c>
      <c r="V28" s="23" t="s">
        <v>17</v>
      </c>
      <c r="W28" s="23" t="s">
        <v>17</v>
      </c>
      <c r="X28" s="23" t="s">
        <v>17</v>
      </c>
      <c r="Y28" s="23" t="s">
        <v>17</v>
      </c>
      <c r="Z28" s="23" t="s">
        <v>17</v>
      </c>
      <c r="AA28" s="23" t="s">
        <v>17</v>
      </c>
      <c r="AB28" s="23" t="s">
        <v>17</v>
      </c>
      <c r="AC28" s="23" t="s">
        <v>17</v>
      </c>
      <c r="AD28" s="23" t="s">
        <v>17</v>
      </c>
      <c r="AE28" s="23" t="s">
        <v>17</v>
      </c>
      <c r="AG28" s="23" t="s">
        <v>17</v>
      </c>
      <c r="AH28" s="23" t="s">
        <v>17</v>
      </c>
      <c r="AI28" s="23" t="s">
        <v>17</v>
      </c>
      <c r="AJ28" s="23" t="s">
        <v>17</v>
      </c>
      <c r="AK28" s="23" t="s">
        <v>17</v>
      </c>
      <c r="AL28" s="23" t="s">
        <v>17</v>
      </c>
      <c r="AM28" s="23" t="s">
        <v>17</v>
      </c>
      <c r="AN28" s="23" t="s">
        <v>17</v>
      </c>
      <c r="AO28" s="23" t="s">
        <v>17</v>
      </c>
      <c r="AP28" s="23" t="s">
        <v>17</v>
      </c>
      <c r="AQ28" s="23" t="s">
        <v>17</v>
      </c>
      <c r="AR28" s="23" t="s">
        <v>17</v>
      </c>
    </row>
    <row r="29" spans="1:44" x14ac:dyDescent="0.25">
      <c r="A29" s="29" t="s">
        <v>15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O29" s="10" t="s">
        <v>73</v>
      </c>
      <c r="P29" s="10" t="s">
        <v>74</v>
      </c>
      <c r="Q29" s="12" t="s">
        <v>208</v>
      </c>
      <c r="R29" s="23" t="s">
        <v>17</v>
      </c>
      <c r="T29" s="24">
        <v>15</v>
      </c>
      <c r="U29" s="24">
        <v>15</v>
      </c>
      <c r="V29" s="24">
        <v>15</v>
      </c>
      <c r="W29" s="24">
        <v>15</v>
      </c>
      <c r="X29" s="24">
        <v>15</v>
      </c>
      <c r="Y29" s="24">
        <v>15</v>
      </c>
      <c r="Z29" s="23">
        <v>19</v>
      </c>
      <c r="AA29" s="23">
        <v>15</v>
      </c>
      <c r="AB29" s="23" t="s">
        <v>17</v>
      </c>
      <c r="AC29" s="23" t="s">
        <v>17</v>
      </c>
      <c r="AD29" s="23" t="s">
        <v>17</v>
      </c>
      <c r="AE29" s="23" t="s">
        <v>17</v>
      </c>
      <c r="AG29" s="23" t="s">
        <v>17</v>
      </c>
      <c r="AH29" s="23" t="s">
        <v>17</v>
      </c>
      <c r="AI29" s="23" t="s">
        <v>17</v>
      </c>
      <c r="AJ29" s="23" t="s">
        <v>17</v>
      </c>
      <c r="AK29" s="23" t="s">
        <v>17</v>
      </c>
      <c r="AL29" s="23" t="s">
        <v>17</v>
      </c>
      <c r="AM29" s="23" t="s">
        <v>17</v>
      </c>
      <c r="AN29" s="23" t="s">
        <v>17</v>
      </c>
      <c r="AO29" s="23" t="s">
        <v>17</v>
      </c>
      <c r="AP29" s="23" t="s">
        <v>17</v>
      </c>
      <c r="AQ29" s="23" t="s">
        <v>17</v>
      </c>
      <c r="AR29" s="23" t="s">
        <v>17</v>
      </c>
    </row>
    <row r="30" spans="1:44" x14ac:dyDescent="0.25">
      <c r="A30" s="31" t="s">
        <v>274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O30" s="10" t="s">
        <v>75</v>
      </c>
      <c r="P30" s="10" t="s">
        <v>76</v>
      </c>
      <c r="Q30" s="23" t="s">
        <v>17</v>
      </c>
      <c r="R30" s="12" t="s">
        <v>209</v>
      </c>
      <c r="T30" s="23" t="s">
        <v>17</v>
      </c>
      <c r="U30" s="23" t="s">
        <v>17</v>
      </c>
      <c r="V30" s="23" t="s">
        <v>17</v>
      </c>
      <c r="W30" s="23" t="s">
        <v>17</v>
      </c>
      <c r="X30" s="23" t="s">
        <v>17</v>
      </c>
      <c r="Y30" s="23" t="s">
        <v>17</v>
      </c>
      <c r="Z30" s="23" t="s">
        <v>17</v>
      </c>
      <c r="AA30" s="23" t="s">
        <v>17</v>
      </c>
      <c r="AB30" s="23" t="s">
        <v>17</v>
      </c>
      <c r="AC30" s="23" t="s">
        <v>17</v>
      </c>
      <c r="AD30" s="23" t="s">
        <v>17</v>
      </c>
      <c r="AE30" s="23" t="s">
        <v>17</v>
      </c>
      <c r="AG30" s="24">
        <v>15</v>
      </c>
      <c r="AH30" s="24">
        <v>12</v>
      </c>
      <c r="AI30" s="23">
        <v>17</v>
      </c>
      <c r="AJ30" s="23" t="s">
        <v>17</v>
      </c>
      <c r="AK30" s="23" t="s">
        <v>17</v>
      </c>
      <c r="AL30" s="23" t="s">
        <v>17</v>
      </c>
      <c r="AM30" s="23" t="s">
        <v>17</v>
      </c>
      <c r="AN30" s="23" t="s">
        <v>17</v>
      </c>
      <c r="AO30" s="23" t="s">
        <v>17</v>
      </c>
      <c r="AP30" s="23" t="s">
        <v>17</v>
      </c>
      <c r="AQ30" s="23" t="s">
        <v>17</v>
      </c>
      <c r="AR30" s="23" t="s">
        <v>17</v>
      </c>
    </row>
    <row r="31" spans="1:44" x14ac:dyDescent="0.25">
      <c r="A31" s="31" t="s">
        <v>275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O31" s="10" t="s">
        <v>77</v>
      </c>
      <c r="P31" s="10" t="s">
        <v>78</v>
      </c>
      <c r="Q31" s="23" t="s">
        <v>17</v>
      </c>
      <c r="R31" s="12" t="s">
        <v>210</v>
      </c>
      <c r="T31" s="23" t="s">
        <v>17</v>
      </c>
      <c r="U31" s="23" t="s">
        <v>17</v>
      </c>
      <c r="V31" s="23" t="s">
        <v>17</v>
      </c>
      <c r="W31" s="23" t="s">
        <v>17</v>
      </c>
      <c r="X31" s="23" t="s">
        <v>17</v>
      </c>
      <c r="Y31" s="23" t="s">
        <v>17</v>
      </c>
      <c r="Z31" s="23" t="s">
        <v>17</v>
      </c>
      <c r="AA31" s="23" t="s">
        <v>17</v>
      </c>
      <c r="AB31" s="23" t="s">
        <v>17</v>
      </c>
      <c r="AC31" s="23" t="s">
        <v>17</v>
      </c>
      <c r="AD31" s="23" t="s">
        <v>17</v>
      </c>
      <c r="AE31" s="23" t="s">
        <v>17</v>
      </c>
      <c r="AG31" s="23">
        <v>10</v>
      </c>
      <c r="AH31" s="23">
        <v>8</v>
      </c>
      <c r="AI31" s="23" t="s">
        <v>17</v>
      </c>
      <c r="AJ31" s="23" t="s">
        <v>17</v>
      </c>
      <c r="AK31" s="23" t="s">
        <v>17</v>
      </c>
      <c r="AL31" s="23" t="s">
        <v>17</v>
      </c>
      <c r="AM31" s="23" t="s">
        <v>17</v>
      </c>
      <c r="AN31" s="23" t="s">
        <v>17</v>
      </c>
      <c r="AO31" s="23" t="s">
        <v>17</v>
      </c>
      <c r="AP31" s="23" t="s">
        <v>17</v>
      </c>
      <c r="AQ31" s="23" t="s">
        <v>17</v>
      </c>
      <c r="AR31" s="23" t="s">
        <v>17</v>
      </c>
    </row>
    <row r="32" spans="1:44" x14ac:dyDescent="0.25">
      <c r="A32" s="31" t="s">
        <v>276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O32" s="10" t="s">
        <v>79</v>
      </c>
      <c r="P32" s="10" t="s">
        <v>80</v>
      </c>
      <c r="Q32" s="12" t="s">
        <v>211</v>
      </c>
      <c r="R32" s="12" t="s">
        <v>211</v>
      </c>
      <c r="T32" s="23">
        <v>10</v>
      </c>
      <c r="U32" s="23">
        <v>9</v>
      </c>
      <c r="V32" s="23">
        <v>11</v>
      </c>
      <c r="W32" s="23" t="s">
        <v>17</v>
      </c>
      <c r="X32" s="23" t="s">
        <v>17</v>
      </c>
      <c r="Y32" s="23" t="s">
        <v>17</v>
      </c>
      <c r="Z32" s="23" t="s">
        <v>17</v>
      </c>
      <c r="AA32" s="23" t="s">
        <v>17</v>
      </c>
      <c r="AB32" s="23" t="s">
        <v>17</v>
      </c>
      <c r="AC32" s="23" t="s">
        <v>17</v>
      </c>
      <c r="AD32" s="23" t="s">
        <v>17</v>
      </c>
      <c r="AE32" s="23" t="s">
        <v>17</v>
      </c>
      <c r="AG32" s="23">
        <v>12</v>
      </c>
      <c r="AH32" s="23">
        <v>7</v>
      </c>
      <c r="AI32" s="23" t="s">
        <v>17</v>
      </c>
      <c r="AJ32" s="23" t="s">
        <v>17</v>
      </c>
      <c r="AK32" s="23" t="s">
        <v>17</v>
      </c>
      <c r="AL32" s="23" t="s">
        <v>17</v>
      </c>
      <c r="AM32" s="23" t="s">
        <v>17</v>
      </c>
      <c r="AN32" s="23" t="s">
        <v>17</v>
      </c>
      <c r="AO32" s="23" t="s">
        <v>17</v>
      </c>
      <c r="AP32" s="23" t="s">
        <v>17</v>
      </c>
      <c r="AQ32" s="23" t="s">
        <v>17</v>
      </c>
      <c r="AR32" s="23" t="s">
        <v>17</v>
      </c>
    </row>
    <row r="33" spans="1:44" x14ac:dyDescent="0.25">
      <c r="A33" s="31" t="s">
        <v>277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O33" s="10" t="s">
        <v>81</v>
      </c>
      <c r="P33" s="10" t="s">
        <v>82</v>
      </c>
      <c r="Q33" s="12" t="s">
        <v>212</v>
      </c>
      <c r="R33" s="23" t="s">
        <v>17</v>
      </c>
      <c r="T33" s="24">
        <v>12</v>
      </c>
      <c r="U33" s="24">
        <v>14</v>
      </c>
      <c r="V33" s="23">
        <v>15</v>
      </c>
      <c r="W33" s="23">
        <v>16</v>
      </c>
      <c r="X33" s="23">
        <v>15</v>
      </c>
      <c r="Y33" s="23" t="s">
        <v>17</v>
      </c>
      <c r="Z33" s="23" t="s">
        <v>17</v>
      </c>
      <c r="AA33" s="23" t="s">
        <v>17</v>
      </c>
      <c r="AB33" s="23" t="s">
        <v>17</v>
      </c>
      <c r="AC33" s="23" t="s">
        <v>17</v>
      </c>
      <c r="AD33" s="23" t="s">
        <v>17</v>
      </c>
      <c r="AE33" s="23" t="s">
        <v>17</v>
      </c>
      <c r="AG33" s="23" t="s">
        <v>17</v>
      </c>
      <c r="AH33" s="23" t="s">
        <v>17</v>
      </c>
      <c r="AI33" s="23" t="s">
        <v>17</v>
      </c>
      <c r="AJ33" s="23" t="s">
        <v>17</v>
      </c>
      <c r="AK33" s="23" t="s">
        <v>17</v>
      </c>
      <c r="AL33" s="23" t="s">
        <v>17</v>
      </c>
      <c r="AM33" s="23" t="s">
        <v>17</v>
      </c>
      <c r="AN33" s="23" t="s">
        <v>17</v>
      </c>
      <c r="AO33" s="23" t="s">
        <v>17</v>
      </c>
      <c r="AP33" s="23" t="s">
        <v>17</v>
      </c>
      <c r="AQ33" s="23" t="s">
        <v>17</v>
      </c>
      <c r="AR33" s="23" t="s">
        <v>17</v>
      </c>
    </row>
    <row r="34" spans="1:44" x14ac:dyDescent="0.25">
      <c r="A34" s="34" t="s">
        <v>278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O34" s="10" t="s">
        <v>83</v>
      </c>
      <c r="P34" s="10" t="s">
        <v>84</v>
      </c>
      <c r="Q34" s="12" t="s">
        <v>213</v>
      </c>
      <c r="R34" s="12" t="s">
        <v>214</v>
      </c>
      <c r="T34" s="23">
        <v>15</v>
      </c>
      <c r="U34" s="23">
        <v>14</v>
      </c>
      <c r="V34" s="23" t="s">
        <v>17</v>
      </c>
      <c r="W34" s="23" t="s">
        <v>17</v>
      </c>
      <c r="X34" s="23" t="s">
        <v>17</v>
      </c>
      <c r="Y34" s="23" t="s">
        <v>17</v>
      </c>
      <c r="Z34" s="23" t="s">
        <v>17</v>
      </c>
      <c r="AA34" s="23" t="s">
        <v>17</v>
      </c>
      <c r="AB34" s="23" t="s">
        <v>17</v>
      </c>
      <c r="AC34" s="23" t="s">
        <v>17</v>
      </c>
      <c r="AD34" s="23" t="s">
        <v>17</v>
      </c>
      <c r="AE34" s="23" t="s">
        <v>17</v>
      </c>
      <c r="AG34" s="23">
        <v>15</v>
      </c>
      <c r="AH34" s="23">
        <v>13</v>
      </c>
      <c r="AI34" s="23" t="s">
        <v>17</v>
      </c>
      <c r="AJ34" s="23" t="s">
        <v>17</v>
      </c>
      <c r="AK34" s="23" t="s">
        <v>17</v>
      </c>
      <c r="AL34" s="23" t="s">
        <v>17</v>
      </c>
      <c r="AM34" s="23" t="s">
        <v>17</v>
      </c>
      <c r="AN34" s="23" t="s">
        <v>17</v>
      </c>
      <c r="AO34" s="23" t="s">
        <v>17</v>
      </c>
      <c r="AP34" s="23" t="s">
        <v>17</v>
      </c>
      <c r="AQ34" s="23" t="s">
        <v>17</v>
      </c>
      <c r="AR34" s="23" t="s">
        <v>17</v>
      </c>
    </row>
    <row r="35" spans="1:44" x14ac:dyDescent="0.25">
      <c r="O35" s="10" t="s">
        <v>85</v>
      </c>
      <c r="P35" s="10" t="s">
        <v>86</v>
      </c>
      <c r="Q35" s="12" t="s">
        <v>215</v>
      </c>
      <c r="R35" s="23" t="s">
        <v>17</v>
      </c>
      <c r="T35" s="24">
        <v>13</v>
      </c>
      <c r="U35" s="24">
        <v>14</v>
      </c>
      <c r="V35" s="24">
        <v>13</v>
      </c>
      <c r="W35" s="23">
        <v>14</v>
      </c>
      <c r="X35" s="23">
        <v>15</v>
      </c>
      <c r="Y35" s="23" t="s">
        <v>17</v>
      </c>
      <c r="Z35" s="23" t="s">
        <v>17</v>
      </c>
      <c r="AA35" s="23" t="s">
        <v>17</v>
      </c>
      <c r="AB35" s="23" t="s">
        <v>17</v>
      </c>
      <c r="AC35" s="23" t="s">
        <v>17</v>
      </c>
      <c r="AD35" s="23" t="s">
        <v>17</v>
      </c>
      <c r="AE35" s="23" t="s">
        <v>17</v>
      </c>
      <c r="AG35" s="23" t="s">
        <v>17</v>
      </c>
      <c r="AH35" s="23" t="s">
        <v>17</v>
      </c>
      <c r="AI35" s="23" t="s">
        <v>17</v>
      </c>
      <c r="AJ35" s="23" t="s">
        <v>17</v>
      </c>
      <c r="AK35" s="23" t="s">
        <v>17</v>
      </c>
      <c r="AL35" s="23" t="s">
        <v>17</v>
      </c>
      <c r="AM35" s="23" t="s">
        <v>17</v>
      </c>
      <c r="AN35" s="23" t="s">
        <v>17</v>
      </c>
      <c r="AO35" s="23" t="s">
        <v>17</v>
      </c>
      <c r="AP35" s="23" t="s">
        <v>17</v>
      </c>
      <c r="AQ35" s="23" t="s">
        <v>17</v>
      </c>
      <c r="AR35" s="23" t="s">
        <v>17</v>
      </c>
    </row>
    <row r="36" spans="1:44" x14ac:dyDescent="0.25">
      <c r="A36" s="5" t="s">
        <v>288</v>
      </c>
      <c r="E36" s="8" t="s">
        <v>281</v>
      </c>
      <c r="F36" s="8"/>
      <c r="O36" s="10" t="s">
        <v>87</v>
      </c>
      <c r="P36" s="10" t="s">
        <v>88</v>
      </c>
      <c r="Q36" s="12" t="s">
        <v>216</v>
      </c>
      <c r="R36" s="12" t="s">
        <v>217</v>
      </c>
      <c r="T36" s="24">
        <v>15</v>
      </c>
      <c r="U36" s="24">
        <v>15</v>
      </c>
      <c r="V36" s="24">
        <v>15</v>
      </c>
      <c r="W36" s="23" t="s">
        <v>17</v>
      </c>
      <c r="X36" s="23" t="s">
        <v>17</v>
      </c>
      <c r="Y36" s="23" t="s">
        <v>17</v>
      </c>
      <c r="Z36" s="23" t="s">
        <v>17</v>
      </c>
      <c r="AA36" s="23" t="s">
        <v>17</v>
      </c>
      <c r="AB36" s="23" t="s">
        <v>17</v>
      </c>
      <c r="AC36" s="23" t="s">
        <v>17</v>
      </c>
      <c r="AD36" s="23" t="s">
        <v>17</v>
      </c>
      <c r="AE36" s="23" t="s">
        <v>17</v>
      </c>
      <c r="AG36" s="24">
        <v>15</v>
      </c>
      <c r="AH36" s="24">
        <v>15</v>
      </c>
      <c r="AI36" s="24">
        <v>15</v>
      </c>
      <c r="AJ36" s="23" t="s">
        <v>17</v>
      </c>
      <c r="AK36" s="23" t="s">
        <v>17</v>
      </c>
      <c r="AL36" s="23" t="s">
        <v>17</v>
      </c>
      <c r="AM36" s="23" t="s">
        <v>17</v>
      </c>
      <c r="AN36" s="23" t="s">
        <v>17</v>
      </c>
      <c r="AO36" s="23" t="s">
        <v>17</v>
      </c>
      <c r="AP36" s="23" t="s">
        <v>17</v>
      </c>
      <c r="AQ36" s="23" t="s">
        <v>17</v>
      </c>
      <c r="AR36" s="23" t="s">
        <v>17</v>
      </c>
    </row>
    <row r="37" spans="1:44" x14ac:dyDescent="0.25">
      <c r="O37" s="10" t="s">
        <v>89</v>
      </c>
      <c r="P37" s="10" t="s">
        <v>90</v>
      </c>
      <c r="Q37" s="12" t="s">
        <v>218</v>
      </c>
      <c r="R37" s="23" t="s">
        <v>17</v>
      </c>
      <c r="T37" s="24">
        <v>15</v>
      </c>
      <c r="U37" s="24">
        <v>15</v>
      </c>
      <c r="V37" s="23">
        <v>15</v>
      </c>
      <c r="W37" s="23">
        <v>15</v>
      </c>
      <c r="X37" s="23" t="s">
        <v>17</v>
      </c>
      <c r="Y37" s="23" t="s">
        <v>17</v>
      </c>
      <c r="Z37" s="23" t="s">
        <v>17</v>
      </c>
      <c r="AA37" s="23" t="s">
        <v>17</v>
      </c>
      <c r="AB37" s="23" t="s">
        <v>17</v>
      </c>
      <c r="AC37" s="23" t="s">
        <v>17</v>
      </c>
      <c r="AD37" s="23" t="s">
        <v>17</v>
      </c>
      <c r="AE37" s="23" t="s">
        <v>17</v>
      </c>
      <c r="AG37" s="23" t="s">
        <v>17</v>
      </c>
      <c r="AH37" s="23" t="s">
        <v>17</v>
      </c>
      <c r="AI37" s="23" t="s">
        <v>17</v>
      </c>
      <c r="AJ37" s="23" t="s">
        <v>17</v>
      </c>
      <c r="AK37" s="23" t="s">
        <v>17</v>
      </c>
      <c r="AL37" s="23" t="s">
        <v>17</v>
      </c>
      <c r="AM37" s="23" t="s">
        <v>17</v>
      </c>
      <c r="AN37" s="23" t="s">
        <v>17</v>
      </c>
      <c r="AO37" s="23" t="s">
        <v>17</v>
      </c>
      <c r="AP37" s="23" t="s">
        <v>17</v>
      </c>
      <c r="AQ37" s="23" t="s">
        <v>17</v>
      </c>
      <c r="AR37" s="23" t="s">
        <v>17</v>
      </c>
    </row>
    <row r="38" spans="1:44" x14ac:dyDescent="0.25">
      <c r="A38" t="s">
        <v>282</v>
      </c>
      <c r="B38" t="s">
        <v>284</v>
      </c>
      <c r="O38" s="10" t="s">
        <v>91</v>
      </c>
      <c r="P38" s="10" t="s">
        <v>92</v>
      </c>
      <c r="Q38" s="12" t="s">
        <v>219</v>
      </c>
      <c r="R38" s="12" t="s">
        <v>220</v>
      </c>
      <c r="T38" s="24">
        <v>14</v>
      </c>
      <c r="U38" s="24">
        <v>14</v>
      </c>
      <c r="V38" s="24">
        <v>14</v>
      </c>
      <c r="W38" s="23" t="s">
        <v>17</v>
      </c>
      <c r="X38" s="23" t="s">
        <v>17</v>
      </c>
      <c r="Y38" s="23" t="s">
        <v>17</v>
      </c>
      <c r="Z38" s="23" t="s">
        <v>17</v>
      </c>
      <c r="AA38" s="23" t="s">
        <v>17</v>
      </c>
      <c r="AB38" s="23" t="s">
        <v>17</v>
      </c>
      <c r="AC38" s="23" t="s">
        <v>17</v>
      </c>
      <c r="AD38" s="23" t="s">
        <v>17</v>
      </c>
      <c r="AE38" s="23" t="s">
        <v>17</v>
      </c>
      <c r="AG38" s="24">
        <v>15</v>
      </c>
      <c r="AH38" s="24">
        <v>15</v>
      </c>
      <c r="AI38" s="24">
        <v>15</v>
      </c>
      <c r="AJ38" s="23" t="s">
        <v>17</v>
      </c>
      <c r="AK38" s="23" t="s">
        <v>17</v>
      </c>
      <c r="AL38" s="23" t="s">
        <v>17</v>
      </c>
      <c r="AM38" s="23" t="s">
        <v>17</v>
      </c>
      <c r="AN38" s="23" t="s">
        <v>17</v>
      </c>
      <c r="AO38" s="23" t="s">
        <v>17</v>
      </c>
      <c r="AP38" s="23" t="s">
        <v>17</v>
      </c>
      <c r="AQ38" s="23" t="s">
        <v>17</v>
      </c>
      <c r="AR38" s="23" t="s">
        <v>17</v>
      </c>
    </row>
    <row r="39" spans="1:44" x14ac:dyDescent="0.25">
      <c r="O39" s="10" t="s">
        <v>93</v>
      </c>
      <c r="P39" s="10" t="s">
        <v>94</v>
      </c>
      <c r="Q39" s="12" t="s">
        <v>221</v>
      </c>
      <c r="R39" s="23" t="s">
        <v>17</v>
      </c>
      <c r="T39" s="24">
        <v>12</v>
      </c>
      <c r="U39" s="24">
        <v>11</v>
      </c>
      <c r="V39" s="24">
        <v>12</v>
      </c>
      <c r="W39" s="23" t="s">
        <v>17</v>
      </c>
      <c r="X39" s="23" t="s">
        <v>17</v>
      </c>
      <c r="Y39" s="23" t="s">
        <v>17</v>
      </c>
      <c r="Z39" s="23" t="s">
        <v>17</v>
      </c>
      <c r="AA39" s="23" t="s">
        <v>17</v>
      </c>
      <c r="AB39" s="23" t="s">
        <v>17</v>
      </c>
      <c r="AC39" s="23" t="s">
        <v>17</v>
      </c>
      <c r="AD39" s="23" t="s">
        <v>17</v>
      </c>
      <c r="AE39" s="23" t="s">
        <v>17</v>
      </c>
      <c r="AG39" s="23" t="s">
        <v>17</v>
      </c>
      <c r="AH39" s="23" t="s">
        <v>17</v>
      </c>
      <c r="AI39" s="23" t="s">
        <v>17</v>
      </c>
      <c r="AJ39" s="23" t="s">
        <v>17</v>
      </c>
      <c r="AK39" s="23" t="s">
        <v>17</v>
      </c>
      <c r="AL39" s="23" t="s">
        <v>17</v>
      </c>
      <c r="AM39" s="23" t="s">
        <v>17</v>
      </c>
      <c r="AN39" s="23" t="s">
        <v>17</v>
      </c>
      <c r="AO39" s="23" t="s">
        <v>17</v>
      </c>
      <c r="AP39" s="23" t="s">
        <v>17</v>
      </c>
      <c r="AQ39" s="23" t="s">
        <v>17</v>
      </c>
      <c r="AR39" s="23" t="s">
        <v>17</v>
      </c>
    </row>
    <row r="40" spans="1:44" x14ac:dyDescent="0.25">
      <c r="A40" t="s">
        <v>283</v>
      </c>
      <c r="O40" s="10" t="s">
        <v>95</v>
      </c>
      <c r="P40" s="10" t="s">
        <v>96</v>
      </c>
      <c r="Q40" s="12" t="s">
        <v>222</v>
      </c>
      <c r="R40" s="23" t="s">
        <v>17</v>
      </c>
      <c r="T40" s="24">
        <v>14</v>
      </c>
      <c r="U40" s="24">
        <v>14</v>
      </c>
      <c r="V40" s="23" t="s">
        <v>17</v>
      </c>
      <c r="W40" s="23" t="s">
        <v>17</v>
      </c>
      <c r="X40" s="23" t="s">
        <v>17</v>
      </c>
      <c r="Y40" s="23" t="s">
        <v>17</v>
      </c>
      <c r="Z40" s="23" t="s">
        <v>17</v>
      </c>
      <c r="AA40" s="23" t="s">
        <v>17</v>
      </c>
      <c r="AB40" s="23" t="s">
        <v>17</v>
      </c>
      <c r="AC40" s="23" t="s">
        <v>17</v>
      </c>
      <c r="AD40" s="23" t="s">
        <v>17</v>
      </c>
      <c r="AE40" s="23" t="s">
        <v>17</v>
      </c>
      <c r="AG40" s="23" t="s">
        <v>17</v>
      </c>
      <c r="AH40" s="23" t="s">
        <v>17</v>
      </c>
      <c r="AI40" s="23" t="s">
        <v>17</v>
      </c>
      <c r="AJ40" s="23" t="s">
        <v>17</v>
      </c>
      <c r="AK40" s="23" t="s">
        <v>17</v>
      </c>
      <c r="AL40" s="23" t="s">
        <v>17</v>
      </c>
      <c r="AM40" s="23" t="s">
        <v>17</v>
      </c>
      <c r="AN40" s="23" t="s">
        <v>17</v>
      </c>
      <c r="AO40" s="23" t="s">
        <v>17</v>
      </c>
      <c r="AP40" s="23" t="s">
        <v>17</v>
      </c>
      <c r="AQ40" s="23" t="s">
        <v>17</v>
      </c>
      <c r="AR40" s="23" t="s">
        <v>17</v>
      </c>
    </row>
    <row r="41" spans="1:44" x14ac:dyDescent="0.25">
      <c r="O41" s="10" t="s">
        <v>97</v>
      </c>
      <c r="P41" s="10" t="s">
        <v>98</v>
      </c>
      <c r="Q41" s="12" t="s">
        <v>223</v>
      </c>
      <c r="R41" s="23" t="s">
        <v>17</v>
      </c>
      <c r="T41" s="24">
        <v>15</v>
      </c>
      <c r="U41" s="24">
        <v>15</v>
      </c>
      <c r="V41" s="23">
        <v>15</v>
      </c>
      <c r="W41" s="23">
        <v>15</v>
      </c>
      <c r="X41" s="23">
        <v>15</v>
      </c>
      <c r="Y41" s="23" t="s">
        <v>17</v>
      </c>
      <c r="Z41" s="23" t="s">
        <v>17</v>
      </c>
      <c r="AA41" s="23" t="s">
        <v>17</v>
      </c>
      <c r="AB41" s="23" t="s">
        <v>17</v>
      </c>
      <c r="AC41" s="23" t="s">
        <v>17</v>
      </c>
      <c r="AD41" s="23" t="s">
        <v>17</v>
      </c>
      <c r="AE41" s="23" t="s">
        <v>17</v>
      </c>
      <c r="AG41" s="23" t="s">
        <v>17</v>
      </c>
      <c r="AH41" s="23" t="s">
        <v>17</v>
      </c>
      <c r="AI41" s="23" t="s">
        <v>17</v>
      </c>
      <c r="AJ41" s="23" t="s">
        <v>17</v>
      </c>
      <c r="AK41" s="23" t="s">
        <v>17</v>
      </c>
      <c r="AL41" s="23" t="s">
        <v>17</v>
      </c>
      <c r="AM41" s="23" t="s">
        <v>17</v>
      </c>
      <c r="AN41" s="23" t="s">
        <v>17</v>
      </c>
      <c r="AO41" s="23" t="s">
        <v>17</v>
      </c>
      <c r="AP41" s="23" t="s">
        <v>17</v>
      </c>
      <c r="AQ41" s="23" t="s">
        <v>17</v>
      </c>
      <c r="AR41" s="23" t="s">
        <v>17</v>
      </c>
    </row>
    <row r="42" spans="1:44" x14ac:dyDescent="0.25">
      <c r="O42" s="10" t="s">
        <v>99</v>
      </c>
      <c r="P42" s="10" t="s">
        <v>100</v>
      </c>
      <c r="Q42" s="12" t="s">
        <v>224</v>
      </c>
      <c r="R42" s="23" t="s">
        <v>17</v>
      </c>
      <c r="T42" s="24">
        <v>15</v>
      </c>
      <c r="U42" s="24">
        <v>15</v>
      </c>
      <c r="V42" s="23" t="s">
        <v>17</v>
      </c>
      <c r="W42" s="23" t="s">
        <v>17</v>
      </c>
      <c r="X42" s="23" t="s">
        <v>17</v>
      </c>
      <c r="Y42" s="23" t="s">
        <v>17</v>
      </c>
      <c r="Z42" s="23" t="s">
        <v>17</v>
      </c>
      <c r="AA42" s="23" t="s">
        <v>17</v>
      </c>
      <c r="AB42" s="23" t="s">
        <v>17</v>
      </c>
      <c r="AC42" s="23" t="s">
        <v>17</v>
      </c>
      <c r="AD42" s="23" t="s">
        <v>17</v>
      </c>
      <c r="AE42" s="23" t="s">
        <v>17</v>
      </c>
      <c r="AG42" s="23" t="s">
        <v>17</v>
      </c>
      <c r="AH42" s="23" t="s">
        <v>17</v>
      </c>
      <c r="AI42" s="23" t="s">
        <v>17</v>
      </c>
      <c r="AJ42" s="23" t="s">
        <v>17</v>
      </c>
      <c r="AK42" s="23" t="s">
        <v>17</v>
      </c>
      <c r="AL42" s="23" t="s">
        <v>17</v>
      </c>
      <c r="AM42" s="23" t="s">
        <v>17</v>
      </c>
      <c r="AN42" s="23" t="s">
        <v>17</v>
      </c>
      <c r="AO42" s="23" t="s">
        <v>17</v>
      </c>
      <c r="AP42" s="23" t="s">
        <v>17</v>
      </c>
      <c r="AQ42" s="23" t="s">
        <v>17</v>
      </c>
      <c r="AR42" s="23" t="s">
        <v>17</v>
      </c>
    </row>
    <row r="43" spans="1:44" x14ac:dyDescent="0.25">
      <c r="O43" s="10" t="s">
        <v>101</v>
      </c>
      <c r="P43" s="10" t="s">
        <v>102</v>
      </c>
      <c r="Q43" s="12" t="s">
        <v>225</v>
      </c>
      <c r="R43" s="23" t="s">
        <v>17</v>
      </c>
      <c r="T43" s="24">
        <v>15</v>
      </c>
      <c r="U43" s="24">
        <v>15</v>
      </c>
      <c r="V43" s="23">
        <v>15</v>
      </c>
      <c r="W43" s="23">
        <v>15</v>
      </c>
      <c r="X43" s="23" t="s">
        <v>17</v>
      </c>
      <c r="Y43" s="23" t="s">
        <v>17</v>
      </c>
      <c r="Z43" s="23" t="s">
        <v>17</v>
      </c>
      <c r="AA43" s="23" t="s">
        <v>17</v>
      </c>
      <c r="AB43" s="23" t="s">
        <v>17</v>
      </c>
      <c r="AC43" s="23" t="s">
        <v>17</v>
      </c>
      <c r="AD43" s="23" t="s">
        <v>17</v>
      </c>
      <c r="AE43" s="23" t="s">
        <v>17</v>
      </c>
      <c r="AG43" s="23" t="s">
        <v>17</v>
      </c>
      <c r="AH43" s="23" t="s">
        <v>17</v>
      </c>
      <c r="AI43" s="23" t="s">
        <v>17</v>
      </c>
      <c r="AJ43" s="23" t="s">
        <v>17</v>
      </c>
      <c r="AK43" s="23" t="s">
        <v>17</v>
      </c>
      <c r="AL43" s="23" t="s">
        <v>17</v>
      </c>
      <c r="AM43" s="23" t="s">
        <v>17</v>
      </c>
      <c r="AN43" s="23" t="s">
        <v>17</v>
      </c>
      <c r="AO43" s="23" t="s">
        <v>17</v>
      </c>
      <c r="AP43" s="23" t="s">
        <v>17</v>
      </c>
      <c r="AQ43" s="23" t="s">
        <v>17</v>
      </c>
      <c r="AR43" s="23" t="s">
        <v>17</v>
      </c>
    </row>
    <row r="44" spans="1:44" x14ac:dyDescent="0.25">
      <c r="O44" s="10" t="s">
        <v>103</v>
      </c>
      <c r="P44" s="10" t="s">
        <v>104</v>
      </c>
      <c r="Q44" s="12" t="s">
        <v>226</v>
      </c>
      <c r="R44" s="23" t="s">
        <v>17</v>
      </c>
      <c r="T44" s="24">
        <v>15</v>
      </c>
      <c r="U44" s="24">
        <v>15</v>
      </c>
      <c r="V44" s="24">
        <v>15</v>
      </c>
      <c r="W44" s="24">
        <v>20</v>
      </c>
      <c r="X44" s="23" t="s">
        <v>17</v>
      </c>
      <c r="Y44" s="23" t="s">
        <v>17</v>
      </c>
      <c r="Z44" s="23" t="s">
        <v>17</v>
      </c>
      <c r="AA44" s="23" t="s">
        <v>17</v>
      </c>
      <c r="AB44" s="23" t="s">
        <v>17</v>
      </c>
      <c r="AC44" s="23" t="s">
        <v>17</v>
      </c>
      <c r="AD44" s="23" t="s">
        <v>17</v>
      </c>
      <c r="AE44" s="23" t="s">
        <v>17</v>
      </c>
      <c r="AG44" s="23" t="s">
        <v>17</v>
      </c>
      <c r="AH44" s="23" t="s">
        <v>17</v>
      </c>
      <c r="AI44" s="23" t="s">
        <v>17</v>
      </c>
      <c r="AJ44" s="23" t="s">
        <v>17</v>
      </c>
      <c r="AK44" s="23" t="s">
        <v>17</v>
      </c>
      <c r="AL44" s="23" t="s">
        <v>17</v>
      </c>
      <c r="AM44" s="23" t="s">
        <v>17</v>
      </c>
      <c r="AN44" s="23" t="s">
        <v>17</v>
      </c>
      <c r="AO44" s="23" t="s">
        <v>17</v>
      </c>
      <c r="AP44" s="23" t="s">
        <v>17</v>
      </c>
      <c r="AQ44" s="23" t="s">
        <v>17</v>
      </c>
      <c r="AR44" s="23" t="s">
        <v>17</v>
      </c>
    </row>
    <row r="45" spans="1:44" x14ac:dyDescent="0.25">
      <c r="O45" s="10" t="s">
        <v>105</v>
      </c>
      <c r="P45" s="10" t="s">
        <v>106</v>
      </c>
      <c r="Q45" s="12" t="s">
        <v>227</v>
      </c>
      <c r="R45" s="12" t="s">
        <v>227</v>
      </c>
      <c r="T45" s="24">
        <v>15</v>
      </c>
      <c r="U45" s="24">
        <v>15</v>
      </c>
      <c r="V45" s="24">
        <v>15</v>
      </c>
      <c r="W45" s="23" t="s">
        <v>17</v>
      </c>
      <c r="X45" s="23" t="s">
        <v>17</v>
      </c>
      <c r="Y45" s="23" t="s">
        <v>17</v>
      </c>
      <c r="Z45" s="23" t="s">
        <v>17</v>
      </c>
      <c r="AA45" s="23" t="s">
        <v>17</v>
      </c>
      <c r="AB45" s="23" t="s">
        <v>17</v>
      </c>
      <c r="AC45" s="23" t="s">
        <v>17</v>
      </c>
      <c r="AD45" s="23" t="s">
        <v>17</v>
      </c>
      <c r="AE45" s="23" t="s">
        <v>17</v>
      </c>
      <c r="AG45" s="24">
        <v>15</v>
      </c>
      <c r="AH45" s="24">
        <v>15</v>
      </c>
      <c r="AI45" s="24">
        <v>15</v>
      </c>
      <c r="AJ45" s="23" t="s">
        <v>17</v>
      </c>
      <c r="AK45" s="23" t="s">
        <v>17</v>
      </c>
      <c r="AL45" s="23" t="s">
        <v>17</v>
      </c>
      <c r="AM45" s="23" t="s">
        <v>17</v>
      </c>
      <c r="AN45" s="23" t="s">
        <v>17</v>
      </c>
      <c r="AO45" s="23" t="s">
        <v>17</v>
      </c>
      <c r="AP45" s="23" t="s">
        <v>17</v>
      </c>
      <c r="AQ45" s="23" t="s">
        <v>17</v>
      </c>
      <c r="AR45" s="23" t="s">
        <v>17</v>
      </c>
    </row>
    <row r="46" spans="1:44" x14ac:dyDescent="0.25">
      <c r="O46" s="10" t="s">
        <v>107</v>
      </c>
      <c r="P46" s="10" t="s">
        <v>108</v>
      </c>
      <c r="Q46" s="12" t="s">
        <v>228</v>
      </c>
      <c r="R46" s="23" t="s">
        <v>17</v>
      </c>
      <c r="T46" s="23">
        <v>12</v>
      </c>
      <c r="U46" s="23">
        <v>12</v>
      </c>
      <c r="V46" s="23">
        <v>16</v>
      </c>
      <c r="W46" s="23" t="s">
        <v>17</v>
      </c>
      <c r="X46" s="23" t="s">
        <v>17</v>
      </c>
      <c r="Y46" s="23" t="s">
        <v>17</v>
      </c>
      <c r="Z46" s="23" t="s">
        <v>17</v>
      </c>
      <c r="AA46" s="23" t="s">
        <v>17</v>
      </c>
      <c r="AB46" s="23" t="s">
        <v>17</v>
      </c>
      <c r="AC46" s="23" t="s">
        <v>17</v>
      </c>
      <c r="AD46" s="23" t="s">
        <v>17</v>
      </c>
      <c r="AE46" s="23" t="s">
        <v>17</v>
      </c>
      <c r="AG46" s="23" t="s">
        <v>17</v>
      </c>
      <c r="AH46" s="23" t="s">
        <v>17</v>
      </c>
      <c r="AI46" s="23" t="s">
        <v>17</v>
      </c>
      <c r="AJ46" s="23" t="s">
        <v>17</v>
      </c>
      <c r="AK46" s="23" t="s">
        <v>17</v>
      </c>
      <c r="AL46" s="23" t="s">
        <v>17</v>
      </c>
      <c r="AM46" s="23" t="s">
        <v>17</v>
      </c>
      <c r="AN46" s="23" t="s">
        <v>17</v>
      </c>
      <c r="AO46" s="23" t="s">
        <v>17</v>
      </c>
      <c r="AP46" s="23" t="s">
        <v>17</v>
      </c>
      <c r="AQ46" s="23" t="s">
        <v>17</v>
      </c>
      <c r="AR46" s="23" t="s">
        <v>17</v>
      </c>
    </row>
    <row r="47" spans="1:44" x14ac:dyDescent="0.25">
      <c r="O47" s="10" t="s">
        <v>109</v>
      </c>
      <c r="P47" s="10" t="s">
        <v>110</v>
      </c>
      <c r="Q47" s="12" t="s">
        <v>229</v>
      </c>
      <c r="R47" s="12" t="s">
        <v>229</v>
      </c>
      <c r="T47" s="24">
        <v>15</v>
      </c>
      <c r="U47" s="24">
        <v>15</v>
      </c>
      <c r="V47" s="23" t="s">
        <v>17</v>
      </c>
      <c r="W47" s="23" t="s">
        <v>17</v>
      </c>
      <c r="X47" s="23" t="s">
        <v>17</v>
      </c>
      <c r="Y47" s="23" t="s">
        <v>17</v>
      </c>
      <c r="Z47" s="23" t="s">
        <v>17</v>
      </c>
      <c r="AA47" s="23" t="s">
        <v>17</v>
      </c>
      <c r="AB47" s="23" t="s">
        <v>17</v>
      </c>
      <c r="AC47" s="23" t="s">
        <v>17</v>
      </c>
      <c r="AD47" s="23" t="s">
        <v>17</v>
      </c>
      <c r="AE47" s="23" t="s">
        <v>17</v>
      </c>
      <c r="AG47" s="24">
        <v>15</v>
      </c>
      <c r="AH47" s="24">
        <v>15</v>
      </c>
      <c r="AI47" s="23" t="s">
        <v>17</v>
      </c>
      <c r="AJ47" s="23" t="s">
        <v>17</v>
      </c>
      <c r="AK47" s="23" t="s">
        <v>17</v>
      </c>
      <c r="AL47" s="23" t="s">
        <v>17</v>
      </c>
      <c r="AM47" s="23" t="s">
        <v>17</v>
      </c>
      <c r="AN47" s="23" t="s">
        <v>17</v>
      </c>
      <c r="AO47" s="23" t="s">
        <v>17</v>
      </c>
      <c r="AP47" s="23" t="s">
        <v>17</v>
      </c>
      <c r="AQ47" s="23" t="s">
        <v>17</v>
      </c>
      <c r="AR47" s="23" t="s">
        <v>17</v>
      </c>
    </row>
    <row r="48" spans="1:44" x14ac:dyDescent="0.25">
      <c r="O48" s="10" t="s">
        <v>111</v>
      </c>
      <c r="P48" s="10" t="s">
        <v>112</v>
      </c>
      <c r="Q48" s="12" t="s">
        <v>230</v>
      </c>
      <c r="R48" s="12" t="s">
        <v>230</v>
      </c>
      <c r="T48" s="24">
        <v>12</v>
      </c>
      <c r="U48" s="24">
        <v>12</v>
      </c>
      <c r="V48" s="24">
        <v>13</v>
      </c>
      <c r="W48" s="24">
        <v>13</v>
      </c>
      <c r="X48" s="23" t="s">
        <v>17</v>
      </c>
      <c r="Y48" s="23" t="s">
        <v>17</v>
      </c>
      <c r="Z48" s="23" t="s">
        <v>17</v>
      </c>
      <c r="AA48" s="23" t="s">
        <v>17</v>
      </c>
      <c r="AB48" s="23" t="s">
        <v>17</v>
      </c>
      <c r="AC48" s="23" t="s">
        <v>17</v>
      </c>
      <c r="AD48" s="23" t="s">
        <v>17</v>
      </c>
      <c r="AE48" s="23" t="s">
        <v>17</v>
      </c>
      <c r="AG48" s="24">
        <v>13</v>
      </c>
      <c r="AH48" s="24">
        <v>13</v>
      </c>
      <c r="AI48" s="24">
        <v>12</v>
      </c>
      <c r="AJ48" s="24">
        <v>10</v>
      </c>
      <c r="AK48" s="23" t="s">
        <v>17</v>
      </c>
      <c r="AL48" s="23" t="s">
        <v>17</v>
      </c>
      <c r="AM48" s="23" t="s">
        <v>17</v>
      </c>
      <c r="AN48" s="23" t="s">
        <v>17</v>
      </c>
      <c r="AO48" s="23" t="s">
        <v>17</v>
      </c>
      <c r="AP48" s="23" t="s">
        <v>17</v>
      </c>
      <c r="AQ48" s="23" t="s">
        <v>17</v>
      </c>
      <c r="AR48" s="23" t="s">
        <v>17</v>
      </c>
    </row>
    <row r="49" spans="15:44" x14ac:dyDescent="0.25">
      <c r="O49" s="10" t="s">
        <v>113</v>
      </c>
      <c r="P49" s="10" t="s">
        <v>114</v>
      </c>
      <c r="Q49" s="12" t="s">
        <v>231</v>
      </c>
      <c r="R49" s="12" t="s">
        <v>232</v>
      </c>
      <c r="T49" s="23">
        <v>15</v>
      </c>
      <c r="U49" s="23">
        <v>15</v>
      </c>
      <c r="V49" s="23">
        <v>20</v>
      </c>
      <c r="W49" s="23" t="s">
        <v>17</v>
      </c>
      <c r="X49" s="23" t="s">
        <v>17</v>
      </c>
      <c r="Y49" s="23" t="s">
        <v>17</v>
      </c>
      <c r="Z49" s="23" t="s">
        <v>17</v>
      </c>
      <c r="AA49" s="23" t="s">
        <v>17</v>
      </c>
      <c r="AB49" s="23" t="s">
        <v>17</v>
      </c>
      <c r="AC49" s="23" t="s">
        <v>17</v>
      </c>
      <c r="AD49" s="23" t="s">
        <v>17</v>
      </c>
      <c r="AE49" s="23" t="s">
        <v>17</v>
      </c>
      <c r="AG49" s="23">
        <v>15</v>
      </c>
      <c r="AH49" s="23">
        <v>15</v>
      </c>
      <c r="AI49" s="23">
        <v>20</v>
      </c>
      <c r="AJ49" s="23" t="s">
        <v>17</v>
      </c>
      <c r="AK49" s="23" t="s">
        <v>17</v>
      </c>
      <c r="AL49" s="23" t="s">
        <v>17</v>
      </c>
      <c r="AM49" s="23" t="s">
        <v>17</v>
      </c>
      <c r="AN49" s="23" t="s">
        <v>17</v>
      </c>
      <c r="AO49" s="23" t="s">
        <v>17</v>
      </c>
      <c r="AP49" s="23" t="s">
        <v>17</v>
      </c>
      <c r="AQ49" s="23" t="s">
        <v>17</v>
      </c>
      <c r="AR49" s="23" t="s">
        <v>17</v>
      </c>
    </row>
    <row r="50" spans="15:44" x14ac:dyDescent="0.25">
      <c r="O50" s="10" t="s">
        <v>115</v>
      </c>
      <c r="P50" s="10" t="s">
        <v>116</v>
      </c>
      <c r="Q50" s="12" t="s">
        <v>233</v>
      </c>
      <c r="R50" s="12" t="s">
        <v>233</v>
      </c>
      <c r="T50" s="24">
        <v>15</v>
      </c>
      <c r="U50" s="24">
        <v>11</v>
      </c>
      <c r="V50" s="23" t="s">
        <v>17</v>
      </c>
      <c r="W50" s="23" t="s">
        <v>17</v>
      </c>
      <c r="X50" s="23" t="s">
        <v>17</v>
      </c>
      <c r="Y50" s="23" t="s">
        <v>17</v>
      </c>
      <c r="Z50" s="23" t="s">
        <v>17</v>
      </c>
      <c r="AA50" s="23" t="s">
        <v>17</v>
      </c>
      <c r="AB50" s="23" t="s">
        <v>17</v>
      </c>
      <c r="AC50" s="23" t="s">
        <v>17</v>
      </c>
      <c r="AD50" s="23" t="s">
        <v>17</v>
      </c>
      <c r="AE50" s="23" t="s">
        <v>17</v>
      </c>
      <c r="AG50" s="24">
        <v>15</v>
      </c>
      <c r="AH50" s="24">
        <v>11</v>
      </c>
      <c r="AI50" s="23" t="s">
        <v>17</v>
      </c>
      <c r="AJ50" s="23" t="s">
        <v>17</v>
      </c>
      <c r="AK50" s="23" t="s">
        <v>17</v>
      </c>
      <c r="AL50" s="23" t="s">
        <v>17</v>
      </c>
      <c r="AM50" s="23" t="s">
        <v>17</v>
      </c>
      <c r="AN50" s="23" t="s">
        <v>17</v>
      </c>
      <c r="AO50" s="23" t="s">
        <v>17</v>
      </c>
      <c r="AP50" s="23" t="s">
        <v>17</v>
      </c>
      <c r="AQ50" s="23" t="s">
        <v>17</v>
      </c>
      <c r="AR50" s="23" t="s">
        <v>17</v>
      </c>
    </row>
    <row r="51" spans="15:44" x14ac:dyDescent="0.25">
      <c r="O51" s="10" t="s">
        <v>117</v>
      </c>
      <c r="P51" s="10" t="s">
        <v>118</v>
      </c>
      <c r="Q51" s="12" t="s">
        <v>234</v>
      </c>
      <c r="R51" s="23" t="s">
        <v>17</v>
      </c>
      <c r="T51" s="24">
        <v>15</v>
      </c>
      <c r="U51" s="23" t="s">
        <v>17</v>
      </c>
      <c r="V51" s="23" t="s">
        <v>17</v>
      </c>
      <c r="W51" s="23" t="s">
        <v>17</v>
      </c>
      <c r="X51" s="23" t="s">
        <v>17</v>
      </c>
      <c r="Y51" s="23" t="s">
        <v>17</v>
      </c>
      <c r="Z51" s="23" t="s">
        <v>17</v>
      </c>
      <c r="AA51" s="23" t="s">
        <v>17</v>
      </c>
      <c r="AB51" s="23" t="s">
        <v>17</v>
      </c>
      <c r="AC51" s="23" t="s">
        <v>17</v>
      </c>
      <c r="AD51" s="23" t="s">
        <v>17</v>
      </c>
      <c r="AE51" s="23" t="s">
        <v>17</v>
      </c>
      <c r="AG51" s="23" t="s">
        <v>17</v>
      </c>
      <c r="AH51" s="23" t="s">
        <v>17</v>
      </c>
      <c r="AI51" s="23" t="s">
        <v>17</v>
      </c>
      <c r="AJ51" s="23" t="s">
        <v>17</v>
      </c>
      <c r="AK51" s="23" t="s">
        <v>17</v>
      </c>
      <c r="AL51" s="23" t="s">
        <v>17</v>
      </c>
      <c r="AM51" s="23" t="s">
        <v>17</v>
      </c>
      <c r="AN51" s="23" t="s">
        <v>17</v>
      </c>
      <c r="AO51" s="23" t="s">
        <v>17</v>
      </c>
      <c r="AP51" s="23" t="s">
        <v>17</v>
      </c>
      <c r="AQ51" s="23" t="s">
        <v>17</v>
      </c>
      <c r="AR51" s="23" t="s">
        <v>17</v>
      </c>
    </row>
    <row r="52" spans="15:44" x14ac:dyDescent="0.25">
      <c r="O52" s="10" t="s">
        <v>119</v>
      </c>
      <c r="P52" s="10" t="s">
        <v>120</v>
      </c>
      <c r="Q52" s="23" t="s">
        <v>17</v>
      </c>
      <c r="R52" s="12" t="s">
        <v>235</v>
      </c>
      <c r="T52" s="23" t="s">
        <v>17</v>
      </c>
      <c r="U52" s="23" t="s">
        <v>17</v>
      </c>
      <c r="V52" s="23" t="s">
        <v>17</v>
      </c>
      <c r="W52" s="23" t="s">
        <v>17</v>
      </c>
      <c r="X52" s="23" t="s">
        <v>17</v>
      </c>
      <c r="Y52" s="23" t="s">
        <v>17</v>
      </c>
      <c r="Z52" s="23" t="s">
        <v>17</v>
      </c>
      <c r="AA52" s="23" t="s">
        <v>17</v>
      </c>
      <c r="AB52" s="23" t="s">
        <v>17</v>
      </c>
      <c r="AC52" s="23" t="s">
        <v>17</v>
      </c>
      <c r="AD52" s="23" t="s">
        <v>17</v>
      </c>
      <c r="AE52" s="23" t="s">
        <v>17</v>
      </c>
      <c r="AG52" s="23">
        <v>16</v>
      </c>
      <c r="AH52" s="23">
        <v>9</v>
      </c>
      <c r="AI52" s="23" t="s">
        <v>17</v>
      </c>
      <c r="AJ52" s="23" t="s">
        <v>17</v>
      </c>
      <c r="AK52" s="23" t="s">
        <v>17</v>
      </c>
      <c r="AL52" s="23" t="s">
        <v>17</v>
      </c>
      <c r="AM52" s="23" t="s">
        <v>17</v>
      </c>
      <c r="AN52" s="23" t="s">
        <v>17</v>
      </c>
      <c r="AO52" s="23" t="s">
        <v>17</v>
      </c>
      <c r="AP52" s="23" t="s">
        <v>17</v>
      </c>
      <c r="AQ52" s="23" t="s">
        <v>17</v>
      </c>
      <c r="AR52" s="23" t="s">
        <v>17</v>
      </c>
    </row>
    <row r="53" spans="15:44" x14ac:dyDescent="0.25">
      <c r="O53" s="10" t="s">
        <v>121</v>
      </c>
      <c r="P53" s="10" t="s">
        <v>122</v>
      </c>
      <c r="Q53" s="12" t="s">
        <v>236</v>
      </c>
      <c r="R53" s="12" t="s">
        <v>236</v>
      </c>
      <c r="T53" s="24">
        <v>14</v>
      </c>
      <c r="U53" s="24">
        <v>11</v>
      </c>
      <c r="V53" s="24">
        <v>13</v>
      </c>
      <c r="W53" s="24">
        <v>15</v>
      </c>
      <c r="X53" s="24">
        <v>14</v>
      </c>
      <c r="Y53" s="24">
        <v>11</v>
      </c>
      <c r="Z53" s="24">
        <v>19</v>
      </c>
      <c r="AA53" s="24">
        <v>20</v>
      </c>
      <c r="AB53" s="24">
        <v>20</v>
      </c>
      <c r="AC53" s="23" t="s">
        <v>17</v>
      </c>
      <c r="AD53" s="23" t="s">
        <v>17</v>
      </c>
      <c r="AE53" s="23" t="s">
        <v>17</v>
      </c>
      <c r="AG53" s="24">
        <v>13</v>
      </c>
      <c r="AH53" s="24">
        <v>12</v>
      </c>
      <c r="AI53" s="24">
        <v>12</v>
      </c>
      <c r="AJ53" s="24">
        <v>13</v>
      </c>
      <c r="AK53" s="23" t="s">
        <v>17</v>
      </c>
      <c r="AL53" s="23" t="s">
        <v>17</v>
      </c>
      <c r="AM53" s="23" t="s">
        <v>17</v>
      </c>
      <c r="AN53" s="23" t="s">
        <v>17</v>
      </c>
      <c r="AO53" s="23" t="s">
        <v>17</v>
      </c>
      <c r="AP53" s="23" t="s">
        <v>17</v>
      </c>
      <c r="AQ53" s="23" t="s">
        <v>17</v>
      </c>
      <c r="AR53" s="23" t="s">
        <v>17</v>
      </c>
    </row>
    <row r="54" spans="15:44" x14ac:dyDescent="0.25">
      <c r="O54" s="10" t="s">
        <v>123</v>
      </c>
      <c r="P54" s="10" t="s">
        <v>124</v>
      </c>
      <c r="Q54" s="12" t="s">
        <v>237</v>
      </c>
      <c r="R54" s="12" t="s">
        <v>237</v>
      </c>
      <c r="T54" s="24">
        <v>13</v>
      </c>
      <c r="U54" s="24">
        <v>12</v>
      </c>
      <c r="V54" s="24">
        <v>15</v>
      </c>
      <c r="W54" s="23" t="s">
        <v>17</v>
      </c>
      <c r="X54" s="23" t="s">
        <v>17</v>
      </c>
      <c r="Y54" s="23" t="s">
        <v>17</v>
      </c>
      <c r="Z54" s="23" t="s">
        <v>17</v>
      </c>
      <c r="AA54" s="23" t="s">
        <v>17</v>
      </c>
      <c r="AB54" s="23" t="s">
        <v>17</v>
      </c>
      <c r="AC54" s="23" t="s">
        <v>17</v>
      </c>
      <c r="AD54" s="23" t="s">
        <v>17</v>
      </c>
      <c r="AE54" s="23" t="s">
        <v>17</v>
      </c>
      <c r="AG54" s="24">
        <v>12</v>
      </c>
      <c r="AH54" s="24">
        <v>11</v>
      </c>
      <c r="AI54" s="23">
        <v>12</v>
      </c>
      <c r="AJ54" s="23" t="s">
        <v>17</v>
      </c>
      <c r="AK54" s="23" t="s">
        <v>17</v>
      </c>
      <c r="AL54" s="23" t="s">
        <v>17</v>
      </c>
      <c r="AM54" s="23" t="s">
        <v>17</v>
      </c>
      <c r="AN54" s="23" t="s">
        <v>17</v>
      </c>
      <c r="AO54" s="23" t="s">
        <v>17</v>
      </c>
      <c r="AP54" s="23" t="s">
        <v>17</v>
      </c>
      <c r="AQ54" s="23" t="s">
        <v>17</v>
      </c>
      <c r="AR54" s="23" t="s">
        <v>17</v>
      </c>
    </row>
    <row r="55" spans="15:44" x14ac:dyDescent="0.25">
      <c r="O55" s="10" t="s">
        <v>19</v>
      </c>
      <c r="P55" s="10" t="s">
        <v>125</v>
      </c>
      <c r="Q55" s="12" t="s">
        <v>238</v>
      </c>
      <c r="R55" s="12" t="s">
        <v>239</v>
      </c>
      <c r="T55" s="24">
        <v>15</v>
      </c>
      <c r="U55" s="24">
        <v>15</v>
      </c>
      <c r="V55" s="24">
        <v>15</v>
      </c>
      <c r="W55" s="24">
        <v>15</v>
      </c>
      <c r="X55" s="23" t="s">
        <v>17</v>
      </c>
      <c r="Y55" s="23" t="s">
        <v>17</v>
      </c>
      <c r="Z55" s="23" t="s">
        <v>17</v>
      </c>
      <c r="AA55" s="23" t="s">
        <v>17</v>
      </c>
      <c r="AB55" s="23" t="s">
        <v>17</v>
      </c>
      <c r="AC55" s="23" t="s">
        <v>17</v>
      </c>
      <c r="AD55" s="23" t="s">
        <v>17</v>
      </c>
      <c r="AE55" s="23" t="s">
        <v>17</v>
      </c>
      <c r="AG55" s="24">
        <v>15</v>
      </c>
      <c r="AH55" s="24">
        <v>15</v>
      </c>
      <c r="AI55" s="24">
        <v>12</v>
      </c>
      <c r="AJ55" s="24">
        <v>15</v>
      </c>
      <c r="AK55" s="23" t="s">
        <v>17</v>
      </c>
      <c r="AL55" s="23" t="s">
        <v>17</v>
      </c>
      <c r="AM55" s="23" t="s">
        <v>17</v>
      </c>
      <c r="AN55" s="23" t="s">
        <v>17</v>
      </c>
      <c r="AO55" s="23" t="s">
        <v>17</v>
      </c>
      <c r="AP55" s="23" t="s">
        <v>17</v>
      </c>
      <c r="AQ55" s="23" t="s">
        <v>17</v>
      </c>
      <c r="AR55" s="23" t="s">
        <v>17</v>
      </c>
    </row>
    <row r="56" spans="15:44" x14ac:dyDescent="0.25">
      <c r="O56" s="10" t="s">
        <v>126</v>
      </c>
      <c r="P56" s="10" t="s">
        <v>127</v>
      </c>
      <c r="Q56" s="12" t="s">
        <v>240</v>
      </c>
      <c r="R56" s="12" t="s">
        <v>241</v>
      </c>
      <c r="T56" s="24">
        <v>13</v>
      </c>
      <c r="U56" s="24">
        <v>13</v>
      </c>
      <c r="V56" s="24">
        <v>13</v>
      </c>
      <c r="W56" s="24">
        <v>13</v>
      </c>
      <c r="X56" s="24">
        <v>13</v>
      </c>
      <c r="Y56" s="23">
        <v>16</v>
      </c>
      <c r="Z56" s="23" t="s">
        <v>17</v>
      </c>
      <c r="AA56" s="23" t="s">
        <v>17</v>
      </c>
      <c r="AB56" s="23" t="s">
        <v>17</v>
      </c>
      <c r="AC56" s="23" t="s">
        <v>17</v>
      </c>
      <c r="AD56" s="23" t="s">
        <v>17</v>
      </c>
      <c r="AE56" s="23" t="s">
        <v>17</v>
      </c>
      <c r="AG56" s="24">
        <v>13</v>
      </c>
      <c r="AH56" s="24">
        <v>13</v>
      </c>
      <c r="AI56" s="24">
        <v>12</v>
      </c>
      <c r="AJ56" s="23">
        <v>12</v>
      </c>
      <c r="AK56" s="24">
        <v>13</v>
      </c>
      <c r="AL56" s="23" t="s">
        <v>17</v>
      </c>
      <c r="AM56" s="23" t="s">
        <v>17</v>
      </c>
      <c r="AN56" s="23" t="s">
        <v>17</v>
      </c>
      <c r="AO56" s="23" t="s">
        <v>17</v>
      </c>
      <c r="AP56" s="23" t="s">
        <v>17</v>
      </c>
      <c r="AQ56" s="23" t="s">
        <v>17</v>
      </c>
      <c r="AR56" s="23" t="s">
        <v>17</v>
      </c>
    </row>
    <row r="57" spans="15:44" x14ac:dyDescent="0.25">
      <c r="O57" s="10" t="s">
        <v>128</v>
      </c>
      <c r="P57" s="10" t="s">
        <v>129</v>
      </c>
      <c r="Q57" s="12" t="s">
        <v>242</v>
      </c>
      <c r="R57" s="12" t="s">
        <v>242</v>
      </c>
      <c r="T57" s="24">
        <v>15</v>
      </c>
      <c r="U57" s="24">
        <v>15</v>
      </c>
      <c r="V57" s="24">
        <v>15</v>
      </c>
      <c r="W57" s="24">
        <v>15</v>
      </c>
      <c r="X57" s="24">
        <v>20</v>
      </c>
      <c r="Y57" s="23" t="s">
        <v>17</v>
      </c>
      <c r="Z57" s="23" t="s">
        <v>17</v>
      </c>
      <c r="AA57" s="23" t="s">
        <v>17</v>
      </c>
      <c r="AB57" s="23" t="s">
        <v>17</v>
      </c>
      <c r="AC57" s="23" t="s">
        <v>17</v>
      </c>
      <c r="AD57" s="23" t="s">
        <v>17</v>
      </c>
      <c r="AE57" s="23" t="s">
        <v>17</v>
      </c>
      <c r="AG57" s="24">
        <v>15</v>
      </c>
      <c r="AH57" s="24">
        <v>15</v>
      </c>
      <c r="AI57" s="24">
        <v>15</v>
      </c>
      <c r="AJ57" s="24">
        <v>15</v>
      </c>
      <c r="AK57" s="24">
        <v>20</v>
      </c>
      <c r="AL57" s="23" t="s">
        <v>17</v>
      </c>
      <c r="AM57" s="23" t="s">
        <v>17</v>
      </c>
      <c r="AN57" s="23" t="s">
        <v>17</v>
      </c>
      <c r="AO57" s="23" t="s">
        <v>17</v>
      </c>
      <c r="AP57" s="23" t="s">
        <v>17</v>
      </c>
      <c r="AQ57" s="23" t="s">
        <v>17</v>
      </c>
      <c r="AR57" s="23" t="s">
        <v>17</v>
      </c>
    </row>
    <row r="58" spans="15:44" x14ac:dyDescent="0.25">
      <c r="O58" s="10" t="s">
        <v>130</v>
      </c>
      <c r="P58" s="10" t="s">
        <v>131</v>
      </c>
      <c r="Q58" s="12" t="s">
        <v>243</v>
      </c>
      <c r="R58" s="12" t="s">
        <v>244</v>
      </c>
      <c r="T58" s="24">
        <v>15</v>
      </c>
      <c r="U58" s="24">
        <v>15</v>
      </c>
      <c r="V58" s="24">
        <v>15</v>
      </c>
      <c r="W58" s="23" t="s">
        <v>17</v>
      </c>
      <c r="X58" s="23" t="s">
        <v>17</v>
      </c>
      <c r="Y58" s="23" t="s">
        <v>17</v>
      </c>
      <c r="Z58" s="23" t="s">
        <v>17</v>
      </c>
      <c r="AA58" s="23" t="s">
        <v>17</v>
      </c>
      <c r="AB58" s="23" t="s">
        <v>17</v>
      </c>
      <c r="AC58" s="23" t="s">
        <v>17</v>
      </c>
      <c r="AD58" s="23" t="s">
        <v>17</v>
      </c>
      <c r="AE58" s="23" t="s">
        <v>17</v>
      </c>
      <c r="AG58" s="24">
        <v>15</v>
      </c>
      <c r="AH58" s="24">
        <v>15</v>
      </c>
      <c r="AI58" s="24">
        <v>15</v>
      </c>
      <c r="AJ58" s="23" t="s">
        <v>17</v>
      </c>
      <c r="AK58" s="23" t="s">
        <v>17</v>
      </c>
      <c r="AL58" s="23" t="s">
        <v>17</v>
      </c>
      <c r="AM58" s="23" t="s">
        <v>17</v>
      </c>
      <c r="AN58" s="23" t="s">
        <v>17</v>
      </c>
      <c r="AO58" s="23" t="s">
        <v>17</v>
      </c>
      <c r="AP58" s="23" t="s">
        <v>17</v>
      </c>
      <c r="AQ58" s="23" t="s">
        <v>17</v>
      </c>
      <c r="AR58" s="23" t="s">
        <v>17</v>
      </c>
    </row>
    <row r="59" spans="15:44" x14ac:dyDescent="0.25">
      <c r="O59" s="10" t="s">
        <v>132</v>
      </c>
      <c r="P59" s="10" t="s">
        <v>133</v>
      </c>
      <c r="Q59" s="12" t="s">
        <v>245</v>
      </c>
      <c r="R59" s="23" t="s">
        <v>17</v>
      </c>
      <c r="T59" s="24">
        <v>13</v>
      </c>
      <c r="U59" s="24">
        <v>10</v>
      </c>
      <c r="V59" s="23" t="s">
        <v>17</v>
      </c>
      <c r="W59" s="23" t="s">
        <v>17</v>
      </c>
      <c r="X59" s="23" t="s">
        <v>17</v>
      </c>
      <c r="Y59" s="23" t="s">
        <v>17</v>
      </c>
      <c r="Z59" s="23" t="s">
        <v>17</v>
      </c>
      <c r="AA59" s="23" t="s">
        <v>17</v>
      </c>
      <c r="AB59" s="23" t="s">
        <v>17</v>
      </c>
      <c r="AC59" s="23" t="s">
        <v>17</v>
      </c>
      <c r="AD59" s="23" t="s">
        <v>17</v>
      </c>
      <c r="AE59" s="23" t="s">
        <v>17</v>
      </c>
      <c r="AG59" s="23" t="s">
        <v>17</v>
      </c>
      <c r="AH59" s="23" t="s">
        <v>17</v>
      </c>
      <c r="AI59" s="23" t="s">
        <v>17</v>
      </c>
      <c r="AJ59" s="23" t="s">
        <v>17</v>
      </c>
      <c r="AK59" s="23" t="s">
        <v>17</v>
      </c>
      <c r="AL59" s="23" t="s">
        <v>17</v>
      </c>
      <c r="AM59" s="23" t="s">
        <v>17</v>
      </c>
      <c r="AN59" s="23" t="s">
        <v>17</v>
      </c>
      <c r="AO59" s="23" t="s">
        <v>17</v>
      </c>
      <c r="AP59" s="23" t="s">
        <v>17</v>
      </c>
      <c r="AQ59" s="23" t="s">
        <v>17</v>
      </c>
      <c r="AR59" s="23" t="s">
        <v>17</v>
      </c>
    </row>
    <row r="60" spans="15:44" x14ac:dyDescent="0.25">
      <c r="O60" s="10" t="s">
        <v>134</v>
      </c>
      <c r="P60" s="10" t="s">
        <v>135</v>
      </c>
      <c r="Q60" s="12" t="s">
        <v>246</v>
      </c>
      <c r="R60" s="23" t="s">
        <v>17</v>
      </c>
      <c r="T60" s="24">
        <v>13</v>
      </c>
      <c r="U60" s="24">
        <v>13</v>
      </c>
      <c r="V60" s="24">
        <v>12</v>
      </c>
      <c r="W60" s="23">
        <v>12</v>
      </c>
      <c r="X60" s="23" t="s">
        <v>17</v>
      </c>
      <c r="Y60" s="23" t="s">
        <v>17</v>
      </c>
      <c r="Z60" s="23" t="s">
        <v>17</v>
      </c>
      <c r="AA60" s="23" t="s">
        <v>17</v>
      </c>
      <c r="AB60" s="23" t="s">
        <v>17</v>
      </c>
      <c r="AC60" s="23" t="s">
        <v>17</v>
      </c>
      <c r="AD60" s="23" t="s">
        <v>17</v>
      </c>
      <c r="AE60" s="23" t="s">
        <v>17</v>
      </c>
      <c r="AG60" s="23" t="s">
        <v>17</v>
      </c>
      <c r="AH60" s="23" t="s">
        <v>17</v>
      </c>
      <c r="AI60" s="23" t="s">
        <v>17</v>
      </c>
      <c r="AJ60" s="23" t="s">
        <v>17</v>
      </c>
      <c r="AK60" s="23" t="s">
        <v>17</v>
      </c>
      <c r="AL60" s="23" t="s">
        <v>17</v>
      </c>
      <c r="AM60" s="23" t="s">
        <v>17</v>
      </c>
      <c r="AN60" s="23" t="s">
        <v>17</v>
      </c>
      <c r="AO60" s="23" t="s">
        <v>17</v>
      </c>
      <c r="AP60" s="23" t="s">
        <v>17</v>
      </c>
      <c r="AQ60" s="23" t="s">
        <v>17</v>
      </c>
      <c r="AR60" s="23" t="s">
        <v>17</v>
      </c>
    </row>
    <row r="61" spans="15:44" x14ac:dyDescent="0.25">
      <c r="O61" s="10" t="s">
        <v>136</v>
      </c>
      <c r="P61" s="10" t="s">
        <v>137</v>
      </c>
      <c r="Q61" s="23" t="s">
        <v>17</v>
      </c>
      <c r="R61" s="12" t="s">
        <v>247</v>
      </c>
      <c r="T61" s="23" t="s">
        <v>17</v>
      </c>
      <c r="U61" s="23" t="s">
        <v>17</v>
      </c>
      <c r="V61" s="23" t="s">
        <v>17</v>
      </c>
      <c r="W61" s="23" t="s">
        <v>17</v>
      </c>
      <c r="X61" s="23" t="s">
        <v>17</v>
      </c>
      <c r="Y61" s="23" t="s">
        <v>17</v>
      </c>
      <c r="Z61" s="23" t="s">
        <v>17</v>
      </c>
      <c r="AA61" s="23" t="s">
        <v>17</v>
      </c>
      <c r="AB61" s="23" t="s">
        <v>17</v>
      </c>
      <c r="AC61" s="23" t="s">
        <v>17</v>
      </c>
      <c r="AD61" s="23" t="s">
        <v>17</v>
      </c>
      <c r="AE61" s="23" t="s">
        <v>17</v>
      </c>
      <c r="AG61" s="24">
        <v>11</v>
      </c>
      <c r="AH61" s="23" t="s">
        <v>17</v>
      </c>
      <c r="AI61" s="23" t="s">
        <v>17</v>
      </c>
      <c r="AJ61" s="23" t="s">
        <v>17</v>
      </c>
      <c r="AK61" s="23" t="s">
        <v>17</v>
      </c>
      <c r="AL61" s="23" t="s">
        <v>17</v>
      </c>
      <c r="AM61" s="23" t="s">
        <v>17</v>
      </c>
      <c r="AN61" s="23" t="s">
        <v>17</v>
      </c>
      <c r="AO61" s="23" t="s">
        <v>17</v>
      </c>
      <c r="AP61" s="23" t="s">
        <v>17</v>
      </c>
      <c r="AQ61" s="23" t="s">
        <v>17</v>
      </c>
      <c r="AR61" s="23" t="s">
        <v>17</v>
      </c>
    </row>
    <row r="62" spans="15:44" x14ac:dyDescent="0.25">
      <c r="O62" s="10" t="s">
        <v>138</v>
      </c>
      <c r="P62" s="10" t="s">
        <v>139</v>
      </c>
      <c r="Q62" s="12" t="s">
        <v>248</v>
      </c>
      <c r="R62" s="23" t="s">
        <v>17</v>
      </c>
      <c r="T62" s="24">
        <v>12</v>
      </c>
      <c r="U62" s="24">
        <v>14</v>
      </c>
      <c r="V62" s="24">
        <v>8</v>
      </c>
      <c r="W62" s="23" t="s">
        <v>17</v>
      </c>
      <c r="X62" s="23" t="s">
        <v>17</v>
      </c>
      <c r="Y62" s="23" t="s">
        <v>17</v>
      </c>
      <c r="Z62" s="23" t="s">
        <v>17</v>
      </c>
      <c r="AA62" s="23" t="s">
        <v>17</v>
      </c>
      <c r="AB62" s="23" t="s">
        <v>17</v>
      </c>
      <c r="AC62" s="23" t="s">
        <v>17</v>
      </c>
      <c r="AD62" s="23" t="s">
        <v>17</v>
      </c>
      <c r="AE62" s="23" t="s">
        <v>17</v>
      </c>
      <c r="AG62" s="23" t="s">
        <v>17</v>
      </c>
      <c r="AH62" s="23" t="s">
        <v>17</v>
      </c>
      <c r="AI62" s="23" t="s">
        <v>17</v>
      </c>
      <c r="AJ62" s="23" t="s">
        <v>17</v>
      </c>
      <c r="AK62" s="23" t="s">
        <v>17</v>
      </c>
      <c r="AL62" s="23" t="s">
        <v>17</v>
      </c>
      <c r="AM62" s="23" t="s">
        <v>17</v>
      </c>
      <c r="AN62" s="23" t="s">
        <v>17</v>
      </c>
      <c r="AO62" s="23" t="s">
        <v>17</v>
      </c>
      <c r="AP62" s="23" t="s">
        <v>17</v>
      </c>
      <c r="AQ62" s="23" t="s">
        <v>17</v>
      </c>
      <c r="AR62" s="23" t="s">
        <v>17</v>
      </c>
    </row>
    <row r="63" spans="15:44" x14ac:dyDescent="0.25">
      <c r="O63" s="10" t="s">
        <v>140</v>
      </c>
      <c r="P63" s="10" t="s">
        <v>141</v>
      </c>
      <c r="Q63" s="12" t="s">
        <v>249</v>
      </c>
      <c r="R63" s="12" t="s">
        <v>250</v>
      </c>
      <c r="T63" s="24">
        <v>13</v>
      </c>
      <c r="U63" s="24">
        <v>12</v>
      </c>
      <c r="V63" s="24">
        <v>12</v>
      </c>
      <c r="W63" s="23">
        <v>14</v>
      </c>
      <c r="X63" s="23" t="s">
        <v>17</v>
      </c>
      <c r="Y63" s="23" t="s">
        <v>17</v>
      </c>
      <c r="Z63" s="23" t="s">
        <v>17</v>
      </c>
      <c r="AA63" s="23" t="s">
        <v>17</v>
      </c>
      <c r="AB63" s="23" t="s">
        <v>17</v>
      </c>
      <c r="AC63" s="23" t="s">
        <v>17</v>
      </c>
      <c r="AD63" s="23" t="s">
        <v>17</v>
      </c>
      <c r="AE63" s="23" t="s">
        <v>17</v>
      </c>
      <c r="AG63" s="24">
        <v>12</v>
      </c>
      <c r="AH63" s="24">
        <v>12</v>
      </c>
      <c r="AI63" s="24">
        <v>10</v>
      </c>
      <c r="AJ63" s="23" t="s">
        <v>17</v>
      </c>
      <c r="AK63" s="23" t="s">
        <v>17</v>
      </c>
      <c r="AL63" s="23" t="s">
        <v>17</v>
      </c>
      <c r="AM63" s="23" t="s">
        <v>17</v>
      </c>
      <c r="AN63" s="23" t="s">
        <v>17</v>
      </c>
      <c r="AO63" s="23" t="s">
        <v>17</v>
      </c>
      <c r="AP63" s="23" t="s">
        <v>17</v>
      </c>
      <c r="AQ63" s="23" t="s">
        <v>17</v>
      </c>
      <c r="AR63" s="23" t="s">
        <v>17</v>
      </c>
    </row>
    <row r="64" spans="15:44" x14ac:dyDescent="0.25">
      <c r="O64" s="10" t="s">
        <v>142</v>
      </c>
      <c r="P64" s="10" t="s">
        <v>143</v>
      </c>
      <c r="Q64" s="12" t="s">
        <v>251</v>
      </c>
      <c r="R64" s="12" t="s">
        <v>252</v>
      </c>
      <c r="T64" s="24">
        <v>12</v>
      </c>
      <c r="U64" s="24">
        <v>11</v>
      </c>
      <c r="V64" s="23" t="s">
        <v>17</v>
      </c>
      <c r="W64" s="23" t="s">
        <v>17</v>
      </c>
      <c r="X64" s="23" t="s">
        <v>17</v>
      </c>
      <c r="Y64" s="23" t="s">
        <v>17</v>
      </c>
      <c r="Z64" s="23" t="s">
        <v>17</v>
      </c>
      <c r="AA64" s="23" t="s">
        <v>17</v>
      </c>
      <c r="AB64" s="23" t="s">
        <v>17</v>
      </c>
      <c r="AC64" s="23" t="s">
        <v>17</v>
      </c>
      <c r="AD64" s="23" t="s">
        <v>17</v>
      </c>
      <c r="AE64" s="23" t="s">
        <v>17</v>
      </c>
      <c r="AG64" s="24">
        <v>12</v>
      </c>
      <c r="AH64" s="24">
        <v>11</v>
      </c>
      <c r="AI64" s="23" t="s">
        <v>17</v>
      </c>
      <c r="AJ64" s="23" t="s">
        <v>17</v>
      </c>
      <c r="AK64" s="23" t="s">
        <v>17</v>
      </c>
      <c r="AL64" s="23" t="s">
        <v>17</v>
      </c>
      <c r="AM64" s="23" t="s">
        <v>17</v>
      </c>
      <c r="AN64" s="23" t="s">
        <v>17</v>
      </c>
      <c r="AO64" s="23" t="s">
        <v>17</v>
      </c>
      <c r="AP64" s="23" t="s">
        <v>17</v>
      </c>
      <c r="AQ64" s="23" t="s">
        <v>17</v>
      </c>
      <c r="AR64" s="23" t="s">
        <v>17</v>
      </c>
    </row>
    <row r="65" spans="15:44" x14ac:dyDescent="0.25">
      <c r="O65" s="10" t="s">
        <v>144</v>
      </c>
      <c r="P65" s="10" t="s">
        <v>145</v>
      </c>
      <c r="Q65" s="12" t="s">
        <v>253</v>
      </c>
      <c r="R65" s="12" t="s">
        <v>254</v>
      </c>
      <c r="T65" s="24">
        <v>13</v>
      </c>
      <c r="U65" s="24">
        <v>12</v>
      </c>
      <c r="V65" s="24">
        <v>13</v>
      </c>
      <c r="W65" s="24">
        <v>13</v>
      </c>
      <c r="X65" s="24">
        <v>13</v>
      </c>
      <c r="Y65" s="23">
        <v>15</v>
      </c>
      <c r="Z65" s="23">
        <v>12</v>
      </c>
      <c r="AA65" s="23">
        <v>12</v>
      </c>
      <c r="AB65" s="23" t="s">
        <v>17</v>
      </c>
      <c r="AC65" s="23" t="s">
        <v>17</v>
      </c>
      <c r="AD65" s="23" t="s">
        <v>17</v>
      </c>
      <c r="AE65" s="23" t="s">
        <v>17</v>
      </c>
      <c r="AG65" s="24">
        <v>14</v>
      </c>
      <c r="AH65" s="24">
        <v>13</v>
      </c>
      <c r="AI65" s="24">
        <v>13</v>
      </c>
      <c r="AJ65" s="23">
        <v>15</v>
      </c>
      <c r="AK65" s="23">
        <v>12</v>
      </c>
      <c r="AL65" s="23">
        <v>15</v>
      </c>
      <c r="AM65" s="23" t="s">
        <v>17</v>
      </c>
      <c r="AN65" s="23" t="s">
        <v>17</v>
      </c>
      <c r="AO65" s="23" t="s">
        <v>17</v>
      </c>
      <c r="AP65" s="23" t="s">
        <v>17</v>
      </c>
      <c r="AQ65" s="23" t="s">
        <v>17</v>
      </c>
      <c r="AR65" s="23" t="s">
        <v>17</v>
      </c>
    </row>
    <row r="66" spans="15:44" x14ac:dyDescent="0.25">
      <c r="O66" s="10" t="s">
        <v>146</v>
      </c>
      <c r="P66" s="10" t="s">
        <v>147</v>
      </c>
      <c r="Q66" s="12" t="s">
        <v>255</v>
      </c>
      <c r="R66" s="23" t="s">
        <v>17</v>
      </c>
      <c r="T66" s="23">
        <v>20</v>
      </c>
      <c r="U66" s="23">
        <v>13</v>
      </c>
      <c r="V66" s="23">
        <v>12</v>
      </c>
      <c r="W66" s="23">
        <v>12</v>
      </c>
      <c r="X66" s="23" t="s">
        <v>17</v>
      </c>
      <c r="Y66" s="23" t="s">
        <v>17</v>
      </c>
      <c r="Z66" s="23" t="s">
        <v>17</v>
      </c>
      <c r="AA66" s="23" t="s">
        <v>17</v>
      </c>
      <c r="AB66" s="23" t="s">
        <v>17</v>
      </c>
      <c r="AC66" s="23" t="s">
        <v>17</v>
      </c>
      <c r="AD66" s="23" t="s">
        <v>17</v>
      </c>
      <c r="AE66" s="23" t="s">
        <v>17</v>
      </c>
      <c r="AG66" s="23" t="s">
        <v>17</v>
      </c>
      <c r="AH66" s="23" t="s">
        <v>17</v>
      </c>
      <c r="AI66" s="23" t="s">
        <v>17</v>
      </c>
      <c r="AJ66" s="23" t="s">
        <v>17</v>
      </c>
      <c r="AK66" s="23" t="s">
        <v>17</v>
      </c>
      <c r="AL66" s="23" t="s">
        <v>17</v>
      </c>
      <c r="AM66" s="23" t="s">
        <v>17</v>
      </c>
      <c r="AN66" s="23" t="s">
        <v>17</v>
      </c>
      <c r="AO66" s="23" t="s">
        <v>17</v>
      </c>
      <c r="AP66" s="23" t="s">
        <v>17</v>
      </c>
      <c r="AQ66" s="23" t="s">
        <v>17</v>
      </c>
      <c r="AR66" s="23" t="s">
        <v>17</v>
      </c>
    </row>
    <row r="67" spans="15:44" x14ac:dyDescent="0.25">
      <c r="O67" s="10" t="s">
        <v>148</v>
      </c>
      <c r="P67" s="10" t="s">
        <v>149</v>
      </c>
      <c r="Q67" s="12" t="s">
        <v>256</v>
      </c>
      <c r="R67" s="12" t="s">
        <v>256</v>
      </c>
      <c r="T67" s="24">
        <v>10</v>
      </c>
      <c r="U67" s="23" t="s">
        <v>17</v>
      </c>
      <c r="V67" s="23" t="s">
        <v>17</v>
      </c>
      <c r="W67" s="23" t="s">
        <v>17</v>
      </c>
      <c r="X67" s="23" t="s">
        <v>17</v>
      </c>
      <c r="Y67" s="23" t="s">
        <v>17</v>
      </c>
      <c r="Z67" s="23" t="s">
        <v>17</v>
      </c>
      <c r="AA67" s="23" t="s">
        <v>17</v>
      </c>
      <c r="AB67" s="23" t="s">
        <v>17</v>
      </c>
      <c r="AC67" s="23" t="s">
        <v>17</v>
      </c>
      <c r="AD67" s="23" t="s">
        <v>17</v>
      </c>
      <c r="AE67" s="23" t="s">
        <v>17</v>
      </c>
      <c r="AG67" s="24">
        <v>13</v>
      </c>
      <c r="AH67" s="23" t="s">
        <v>17</v>
      </c>
      <c r="AI67" s="23" t="s">
        <v>17</v>
      </c>
      <c r="AJ67" s="23" t="s">
        <v>17</v>
      </c>
      <c r="AK67" s="23" t="s">
        <v>17</v>
      </c>
      <c r="AL67" s="23" t="s">
        <v>17</v>
      </c>
      <c r="AM67" s="23" t="s">
        <v>17</v>
      </c>
      <c r="AN67" s="23" t="s">
        <v>17</v>
      </c>
      <c r="AO67" s="23" t="s">
        <v>17</v>
      </c>
      <c r="AP67" s="23" t="s">
        <v>17</v>
      </c>
      <c r="AQ67" s="23" t="s">
        <v>17</v>
      </c>
      <c r="AR67" s="23" t="s">
        <v>17</v>
      </c>
    </row>
    <row r="68" spans="15:44" x14ac:dyDescent="0.25">
      <c r="O68" s="10" t="s">
        <v>150</v>
      </c>
      <c r="P68" s="10" t="s">
        <v>151</v>
      </c>
      <c r="Q68" s="23" t="s">
        <v>17</v>
      </c>
      <c r="R68" s="12" t="s">
        <v>257</v>
      </c>
      <c r="T68" s="23" t="s">
        <v>17</v>
      </c>
      <c r="U68" s="23" t="s">
        <v>17</v>
      </c>
      <c r="V68" s="23" t="s">
        <v>17</v>
      </c>
      <c r="W68" s="23" t="s">
        <v>17</v>
      </c>
      <c r="X68" s="23" t="s">
        <v>17</v>
      </c>
      <c r="Y68" s="23" t="s">
        <v>17</v>
      </c>
      <c r="Z68" s="23" t="s">
        <v>17</v>
      </c>
      <c r="AA68" s="23" t="s">
        <v>17</v>
      </c>
      <c r="AB68" s="23" t="s">
        <v>17</v>
      </c>
      <c r="AC68" s="23" t="s">
        <v>17</v>
      </c>
      <c r="AD68" s="23" t="s">
        <v>17</v>
      </c>
      <c r="AE68" s="23" t="s">
        <v>17</v>
      </c>
      <c r="AG68" s="24">
        <v>15</v>
      </c>
      <c r="AH68" s="24">
        <v>15</v>
      </c>
      <c r="AI68" s="24">
        <v>20</v>
      </c>
      <c r="AJ68" s="23" t="s">
        <v>17</v>
      </c>
      <c r="AK68" s="23" t="s">
        <v>17</v>
      </c>
      <c r="AL68" s="23" t="s">
        <v>17</v>
      </c>
      <c r="AM68" s="23" t="s">
        <v>17</v>
      </c>
      <c r="AN68" s="23" t="s">
        <v>17</v>
      </c>
      <c r="AO68" s="23" t="s">
        <v>17</v>
      </c>
      <c r="AP68" s="23" t="s">
        <v>17</v>
      </c>
      <c r="AQ68" s="23" t="s">
        <v>17</v>
      </c>
      <c r="AR68" s="23" t="s">
        <v>17</v>
      </c>
    </row>
    <row r="69" spans="15:44" x14ac:dyDescent="0.25">
      <c r="O69" s="10" t="s">
        <v>152</v>
      </c>
      <c r="P69" s="10" t="s">
        <v>153</v>
      </c>
      <c r="Q69" s="12" t="s">
        <v>258</v>
      </c>
      <c r="R69" s="23" t="s">
        <v>17</v>
      </c>
      <c r="T69" s="24">
        <v>15</v>
      </c>
      <c r="U69" s="24">
        <v>10</v>
      </c>
      <c r="V69" s="23" t="s">
        <v>17</v>
      </c>
      <c r="W69" s="23" t="s">
        <v>17</v>
      </c>
      <c r="X69" s="23" t="s">
        <v>17</v>
      </c>
      <c r="Y69" s="23" t="s">
        <v>17</v>
      </c>
      <c r="Z69" s="23" t="s">
        <v>17</v>
      </c>
      <c r="AA69" s="23" t="s">
        <v>17</v>
      </c>
      <c r="AB69" s="23" t="s">
        <v>17</v>
      </c>
      <c r="AC69" s="23" t="s">
        <v>17</v>
      </c>
      <c r="AD69" s="23" t="s">
        <v>17</v>
      </c>
      <c r="AE69" s="23" t="s">
        <v>17</v>
      </c>
      <c r="AG69" s="23" t="s">
        <v>17</v>
      </c>
      <c r="AH69" s="23" t="s">
        <v>17</v>
      </c>
      <c r="AI69" s="23" t="s">
        <v>17</v>
      </c>
      <c r="AJ69" s="23" t="s">
        <v>17</v>
      </c>
      <c r="AK69" s="23" t="s">
        <v>17</v>
      </c>
      <c r="AL69" s="23" t="s">
        <v>17</v>
      </c>
      <c r="AM69" s="23" t="s">
        <v>17</v>
      </c>
      <c r="AN69" s="23" t="s">
        <v>17</v>
      </c>
      <c r="AO69" s="23" t="s">
        <v>17</v>
      </c>
      <c r="AP69" s="23" t="s">
        <v>17</v>
      </c>
      <c r="AQ69" s="23" t="s">
        <v>17</v>
      </c>
      <c r="AR69" s="23" t="s">
        <v>17</v>
      </c>
    </row>
    <row r="70" spans="15:44" x14ac:dyDescent="0.25">
      <c r="O70" s="10" t="s">
        <v>154</v>
      </c>
      <c r="P70" s="10" t="s">
        <v>155</v>
      </c>
      <c r="Q70" s="12" t="s">
        <v>259</v>
      </c>
      <c r="R70" s="12" t="s">
        <v>259</v>
      </c>
      <c r="T70" s="23">
        <v>15</v>
      </c>
      <c r="U70" s="23" t="s">
        <v>17</v>
      </c>
      <c r="V70" s="23" t="s">
        <v>17</v>
      </c>
      <c r="W70" s="23" t="s">
        <v>17</v>
      </c>
      <c r="X70" s="23" t="s">
        <v>17</v>
      </c>
      <c r="Y70" s="23" t="s">
        <v>17</v>
      </c>
      <c r="Z70" s="23" t="s">
        <v>17</v>
      </c>
      <c r="AA70" s="23" t="s">
        <v>17</v>
      </c>
      <c r="AB70" s="23" t="s">
        <v>17</v>
      </c>
      <c r="AC70" s="23" t="s">
        <v>17</v>
      </c>
      <c r="AD70" s="23" t="s">
        <v>17</v>
      </c>
      <c r="AE70" s="23" t="s">
        <v>17</v>
      </c>
      <c r="AG70" s="23">
        <v>12</v>
      </c>
      <c r="AH70" s="23" t="s">
        <v>17</v>
      </c>
      <c r="AI70" s="23" t="s">
        <v>17</v>
      </c>
      <c r="AJ70" s="23" t="s">
        <v>17</v>
      </c>
      <c r="AK70" s="23" t="s">
        <v>17</v>
      </c>
      <c r="AL70" s="23" t="s">
        <v>17</v>
      </c>
      <c r="AM70" s="23" t="s">
        <v>17</v>
      </c>
      <c r="AN70" s="23" t="s">
        <v>17</v>
      </c>
      <c r="AO70" s="23" t="s">
        <v>17</v>
      </c>
      <c r="AP70" s="23" t="s">
        <v>17</v>
      </c>
      <c r="AQ70" s="23" t="s">
        <v>17</v>
      </c>
      <c r="AR70" s="23" t="s">
        <v>17</v>
      </c>
    </row>
    <row r="71" spans="15:44" x14ac:dyDescent="0.25">
      <c r="O71" s="10" t="s">
        <v>156</v>
      </c>
      <c r="P71" s="10" t="s">
        <v>157</v>
      </c>
      <c r="Q71" s="12" t="s">
        <v>260</v>
      </c>
      <c r="R71" s="23" t="s">
        <v>17</v>
      </c>
      <c r="T71" s="24">
        <v>15</v>
      </c>
      <c r="U71" s="23" t="s">
        <v>17</v>
      </c>
      <c r="V71" s="23" t="s">
        <v>17</v>
      </c>
      <c r="W71" s="23" t="s">
        <v>17</v>
      </c>
      <c r="X71" s="23" t="s">
        <v>17</v>
      </c>
      <c r="Y71" s="23" t="s">
        <v>17</v>
      </c>
      <c r="Z71" s="23" t="s">
        <v>17</v>
      </c>
      <c r="AA71" s="23" t="s">
        <v>17</v>
      </c>
      <c r="AB71" s="23" t="s">
        <v>17</v>
      </c>
      <c r="AC71" s="23" t="s">
        <v>17</v>
      </c>
      <c r="AD71" s="23" t="s">
        <v>17</v>
      </c>
      <c r="AE71" s="23" t="s">
        <v>17</v>
      </c>
      <c r="AG71" s="23" t="s">
        <v>17</v>
      </c>
      <c r="AH71" s="23" t="s">
        <v>17</v>
      </c>
      <c r="AI71" s="23" t="s">
        <v>17</v>
      </c>
      <c r="AJ71" s="23" t="s">
        <v>17</v>
      </c>
      <c r="AK71" s="23" t="s">
        <v>17</v>
      </c>
      <c r="AL71" s="23" t="s">
        <v>17</v>
      </c>
      <c r="AM71" s="23" t="s">
        <v>17</v>
      </c>
      <c r="AN71" s="23" t="s">
        <v>17</v>
      </c>
      <c r="AO71" s="23" t="s">
        <v>17</v>
      </c>
      <c r="AP71" s="23" t="s">
        <v>17</v>
      </c>
      <c r="AQ71" s="23" t="s">
        <v>17</v>
      </c>
      <c r="AR71" s="23" t="s">
        <v>17</v>
      </c>
    </row>
    <row r="72" spans="15:44" x14ac:dyDescent="0.25">
      <c r="O72" s="10" t="s">
        <v>158</v>
      </c>
      <c r="P72" s="10" t="s">
        <v>159</v>
      </c>
      <c r="Q72" s="12" t="s">
        <v>261</v>
      </c>
      <c r="R72" s="12" t="s">
        <v>262</v>
      </c>
      <c r="T72" s="23">
        <v>12</v>
      </c>
      <c r="U72" s="23">
        <v>13</v>
      </c>
      <c r="V72" s="23">
        <v>13</v>
      </c>
      <c r="W72" s="23">
        <v>13</v>
      </c>
      <c r="X72" s="23">
        <v>13</v>
      </c>
      <c r="Y72" s="23">
        <v>14</v>
      </c>
      <c r="Z72" s="23">
        <v>14</v>
      </c>
      <c r="AA72" s="23" t="s">
        <v>17</v>
      </c>
      <c r="AB72" s="23" t="s">
        <v>17</v>
      </c>
      <c r="AC72" s="23" t="s">
        <v>17</v>
      </c>
      <c r="AD72" s="23" t="s">
        <v>17</v>
      </c>
      <c r="AE72" s="23" t="s">
        <v>17</v>
      </c>
      <c r="AG72" s="24">
        <v>13</v>
      </c>
      <c r="AH72" s="23">
        <v>14</v>
      </c>
      <c r="AI72" s="23">
        <v>14</v>
      </c>
      <c r="AJ72" s="23">
        <v>14</v>
      </c>
      <c r="AK72" s="23">
        <v>14</v>
      </c>
      <c r="AL72" s="23">
        <v>14</v>
      </c>
      <c r="AM72" s="23">
        <v>13</v>
      </c>
      <c r="AN72" s="23">
        <v>13</v>
      </c>
      <c r="AO72" s="23" t="s">
        <v>17</v>
      </c>
      <c r="AP72" s="23" t="s">
        <v>17</v>
      </c>
      <c r="AQ72" s="23" t="s">
        <v>17</v>
      </c>
      <c r="AR72" s="23" t="s">
        <v>17</v>
      </c>
    </row>
    <row r="73" spans="15:44" x14ac:dyDescent="0.25">
      <c r="O73" s="10" t="s">
        <v>160</v>
      </c>
      <c r="P73" s="10" t="s">
        <v>161</v>
      </c>
      <c r="Q73" s="12" t="s">
        <v>263</v>
      </c>
      <c r="R73" s="23" t="s">
        <v>17</v>
      </c>
      <c r="T73" s="23">
        <v>15</v>
      </c>
      <c r="U73" s="23">
        <v>15</v>
      </c>
      <c r="V73" s="23">
        <v>15</v>
      </c>
      <c r="W73" s="23" t="s">
        <v>17</v>
      </c>
      <c r="X73" s="23" t="s">
        <v>17</v>
      </c>
      <c r="Y73" s="23" t="s">
        <v>17</v>
      </c>
      <c r="Z73" s="23" t="s">
        <v>17</v>
      </c>
      <c r="AA73" s="23" t="s">
        <v>17</v>
      </c>
      <c r="AB73" s="23" t="s">
        <v>17</v>
      </c>
      <c r="AC73" s="23" t="s">
        <v>17</v>
      </c>
      <c r="AD73" s="23" t="s">
        <v>17</v>
      </c>
      <c r="AE73" s="23" t="s">
        <v>17</v>
      </c>
      <c r="AG73" s="23" t="s">
        <v>17</v>
      </c>
      <c r="AH73" s="23" t="s">
        <v>17</v>
      </c>
      <c r="AI73" s="23" t="s">
        <v>17</v>
      </c>
      <c r="AJ73" s="23" t="s">
        <v>17</v>
      </c>
      <c r="AK73" s="23" t="s">
        <v>17</v>
      </c>
      <c r="AL73" s="23" t="s">
        <v>17</v>
      </c>
      <c r="AM73" s="23" t="s">
        <v>17</v>
      </c>
      <c r="AN73" s="23" t="s">
        <v>17</v>
      </c>
      <c r="AO73" s="23" t="s">
        <v>17</v>
      </c>
      <c r="AP73" s="23" t="s">
        <v>17</v>
      </c>
      <c r="AQ73" s="23" t="s">
        <v>17</v>
      </c>
      <c r="AR73" s="23" t="s">
        <v>17</v>
      </c>
    </row>
    <row r="74" spans="15:44" x14ac:dyDescent="0.25">
      <c r="O74" s="10" t="s">
        <v>162</v>
      </c>
      <c r="P74" s="10" t="s">
        <v>163</v>
      </c>
      <c r="Q74" s="12" t="s">
        <v>264</v>
      </c>
      <c r="R74" s="12" t="s">
        <v>264</v>
      </c>
      <c r="T74" s="24">
        <v>15</v>
      </c>
      <c r="U74" s="24">
        <v>20</v>
      </c>
      <c r="V74" s="23" t="s">
        <v>17</v>
      </c>
      <c r="W74" s="23" t="s">
        <v>17</v>
      </c>
      <c r="X74" s="23" t="s">
        <v>17</v>
      </c>
      <c r="Y74" s="23" t="s">
        <v>17</v>
      </c>
      <c r="Z74" s="23" t="s">
        <v>17</v>
      </c>
      <c r="AA74" s="23" t="s">
        <v>17</v>
      </c>
      <c r="AB74" s="23" t="s">
        <v>17</v>
      </c>
      <c r="AC74" s="23" t="s">
        <v>17</v>
      </c>
      <c r="AD74" s="23" t="s">
        <v>17</v>
      </c>
      <c r="AE74" s="23" t="s">
        <v>17</v>
      </c>
      <c r="AG74" s="23">
        <v>15</v>
      </c>
      <c r="AH74" s="23">
        <v>20</v>
      </c>
      <c r="AI74" s="23" t="s">
        <v>17</v>
      </c>
      <c r="AJ74" s="23" t="s">
        <v>17</v>
      </c>
      <c r="AK74" s="23" t="s">
        <v>17</v>
      </c>
      <c r="AL74" s="23" t="s">
        <v>17</v>
      </c>
      <c r="AM74" s="23" t="s">
        <v>17</v>
      </c>
      <c r="AN74" s="23" t="s">
        <v>17</v>
      </c>
      <c r="AO74" s="23" t="s">
        <v>17</v>
      </c>
      <c r="AP74" s="23" t="s">
        <v>17</v>
      </c>
      <c r="AQ74" s="23" t="s">
        <v>17</v>
      </c>
      <c r="AR74" s="23" t="s">
        <v>17</v>
      </c>
    </row>
    <row r="75" spans="15:44" x14ac:dyDescent="0.25">
      <c r="O75" s="10" t="s">
        <v>164</v>
      </c>
      <c r="P75" s="10" t="s">
        <v>165</v>
      </c>
      <c r="Q75" s="12" t="s">
        <v>265</v>
      </c>
      <c r="R75" s="12" t="s">
        <v>266</v>
      </c>
      <c r="T75" s="24">
        <v>13</v>
      </c>
      <c r="U75" s="24">
        <v>12</v>
      </c>
      <c r="V75" s="23">
        <v>12</v>
      </c>
      <c r="W75" s="23">
        <v>12</v>
      </c>
      <c r="X75" s="23">
        <v>12</v>
      </c>
      <c r="Y75" s="23">
        <v>12</v>
      </c>
      <c r="Z75" s="23">
        <v>15</v>
      </c>
      <c r="AA75" s="23">
        <v>19</v>
      </c>
      <c r="AB75" s="23">
        <v>19</v>
      </c>
      <c r="AC75" s="23">
        <v>19</v>
      </c>
      <c r="AD75" s="23">
        <v>18</v>
      </c>
      <c r="AE75" s="23">
        <v>17</v>
      </c>
      <c r="AG75" s="23">
        <v>13</v>
      </c>
      <c r="AH75" s="23" t="s">
        <v>17</v>
      </c>
      <c r="AI75" s="23" t="s">
        <v>17</v>
      </c>
      <c r="AJ75" s="23" t="s">
        <v>17</v>
      </c>
      <c r="AK75" s="23" t="s">
        <v>17</v>
      </c>
      <c r="AL75" s="23" t="s">
        <v>17</v>
      </c>
      <c r="AM75" s="23" t="s">
        <v>17</v>
      </c>
      <c r="AN75" s="23" t="s">
        <v>17</v>
      </c>
      <c r="AO75" s="23" t="s">
        <v>17</v>
      </c>
      <c r="AP75" s="23" t="s">
        <v>17</v>
      </c>
      <c r="AQ75" s="23" t="s">
        <v>17</v>
      </c>
      <c r="AR75" s="23" t="s">
        <v>17</v>
      </c>
    </row>
    <row r="76" spans="15:44" x14ac:dyDescent="0.25">
      <c r="O76" s="10" t="s">
        <v>166</v>
      </c>
      <c r="P76" s="10" t="s">
        <v>167</v>
      </c>
      <c r="Q76" s="12" t="s">
        <v>267</v>
      </c>
      <c r="R76" s="12" t="s">
        <v>267</v>
      </c>
      <c r="T76" s="24">
        <v>15</v>
      </c>
      <c r="U76" s="24">
        <v>15</v>
      </c>
      <c r="V76" s="24">
        <v>15</v>
      </c>
      <c r="W76" s="24">
        <v>15</v>
      </c>
      <c r="X76" s="23" t="s">
        <v>17</v>
      </c>
      <c r="Y76" s="23" t="s">
        <v>17</v>
      </c>
      <c r="Z76" s="23" t="s">
        <v>17</v>
      </c>
      <c r="AA76" s="23" t="s">
        <v>17</v>
      </c>
      <c r="AB76" s="23" t="s">
        <v>17</v>
      </c>
      <c r="AC76" s="23" t="s">
        <v>17</v>
      </c>
      <c r="AD76" s="23" t="s">
        <v>17</v>
      </c>
      <c r="AE76" s="23" t="s">
        <v>17</v>
      </c>
      <c r="AG76" s="24">
        <v>15</v>
      </c>
      <c r="AH76" s="24">
        <v>15</v>
      </c>
      <c r="AI76" s="24">
        <v>15</v>
      </c>
      <c r="AJ76" s="24">
        <v>15</v>
      </c>
      <c r="AK76" s="23" t="s">
        <v>17</v>
      </c>
      <c r="AL76" s="23" t="s">
        <v>17</v>
      </c>
      <c r="AM76" s="23" t="s">
        <v>17</v>
      </c>
      <c r="AN76" s="23" t="s">
        <v>17</v>
      </c>
      <c r="AO76" s="23" t="s">
        <v>17</v>
      </c>
      <c r="AP76" s="23" t="s">
        <v>17</v>
      </c>
      <c r="AQ76" s="23" t="s">
        <v>17</v>
      </c>
      <c r="AR76" s="23" t="s">
        <v>17</v>
      </c>
    </row>
    <row r="77" spans="15:44" x14ac:dyDescent="0.25">
      <c r="O77" s="10" t="s">
        <v>168</v>
      </c>
      <c r="P77" s="10" t="s">
        <v>169</v>
      </c>
      <c r="Q77" s="12" t="s">
        <v>268</v>
      </c>
      <c r="R77" s="23" t="s">
        <v>17</v>
      </c>
      <c r="T77" s="24">
        <v>11</v>
      </c>
      <c r="U77" s="24">
        <v>10</v>
      </c>
      <c r="V77" s="23" t="s">
        <v>17</v>
      </c>
      <c r="W77" s="23" t="s">
        <v>17</v>
      </c>
      <c r="X77" s="23" t="s">
        <v>17</v>
      </c>
      <c r="Y77" s="23" t="s">
        <v>17</v>
      </c>
      <c r="Z77" s="23" t="s">
        <v>17</v>
      </c>
      <c r="AA77" s="23" t="s">
        <v>17</v>
      </c>
      <c r="AB77" s="23" t="s">
        <v>17</v>
      </c>
      <c r="AC77" s="23" t="s">
        <v>17</v>
      </c>
      <c r="AD77" s="23" t="s">
        <v>17</v>
      </c>
      <c r="AE77" s="23" t="s">
        <v>17</v>
      </c>
      <c r="AG77" s="23" t="s">
        <v>17</v>
      </c>
      <c r="AH77" s="23" t="s">
        <v>17</v>
      </c>
      <c r="AI77" s="23" t="s">
        <v>17</v>
      </c>
      <c r="AJ77" s="23" t="s">
        <v>17</v>
      </c>
      <c r="AK77" s="23" t="s">
        <v>17</v>
      </c>
      <c r="AL77" s="23" t="s">
        <v>17</v>
      </c>
      <c r="AM77" s="23" t="s">
        <v>17</v>
      </c>
      <c r="AN77" s="23" t="s">
        <v>17</v>
      </c>
      <c r="AO77" s="23" t="s">
        <v>17</v>
      </c>
      <c r="AP77" s="23" t="s">
        <v>17</v>
      </c>
      <c r="AQ77" s="23" t="s">
        <v>17</v>
      </c>
      <c r="AR77" s="23" t="s">
        <v>17</v>
      </c>
    </row>
    <row r="78" spans="15:44" x14ac:dyDescent="0.25">
      <c r="O78" s="10" t="s">
        <v>170</v>
      </c>
      <c r="P78" s="10" t="s">
        <v>171</v>
      </c>
      <c r="Q78" s="12" t="s">
        <v>269</v>
      </c>
      <c r="R78" s="23" t="s">
        <v>17</v>
      </c>
      <c r="T78" s="24">
        <v>10</v>
      </c>
      <c r="U78" s="24">
        <v>10</v>
      </c>
      <c r="V78" s="23" t="s">
        <v>17</v>
      </c>
      <c r="W78" s="23" t="s">
        <v>17</v>
      </c>
      <c r="X78" s="23" t="s">
        <v>17</v>
      </c>
      <c r="Y78" s="23" t="s">
        <v>17</v>
      </c>
      <c r="Z78" s="23" t="s">
        <v>17</v>
      </c>
      <c r="AA78" s="23" t="s">
        <v>17</v>
      </c>
      <c r="AB78" s="23" t="s">
        <v>17</v>
      </c>
      <c r="AC78" s="23" t="s">
        <v>17</v>
      </c>
      <c r="AD78" s="23" t="s">
        <v>17</v>
      </c>
      <c r="AE78" s="23" t="s">
        <v>17</v>
      </c>
      <c r="AG78" s="23" t="s">
        <v>17</v>
      </c>
      <c r="AH78" s="23" t="s">
        <v>17</v>
      </c>
      <c r="AI78" s="23" t="s">
        <v>17</v>
      </c>
      <c r="AJ78" s="23" t="s">
        <v>17</v>
      </c>
      <c r="AK78" s="23" t="s">
        <v>17</v>
      </c>
      <c r="AL78" s="23" t="s">
        <v>17</v>
      </c>
      <c r="AM78" s="23" t="s">
        <v>17</v>
      </c>
      <c r="AN78" s="23" t="s">
        <v>17</v>
      </c>
      <c r="AO78" s="23" t="s">
        <v>17</v>
      </c>
      <c r="AP78" s="23" t="s">
        <v>17</v>
      </c>
      <c r="AQ78" s="23" t="s">
        <v>17</v>
      </c>
      <c r="AR78" s="23" t="s">
        <v>17</v>
      </c>
    </row>
    <row r="79" spans="15:44" x14ac:dyDescent="0.25">
      <c r="O79" s="11"/>
      <c r="Q79" s="12"/>
      <c r="R79" s="12"/>
      <c r="T79" s="23" t="s">
        <v>17</v>
      </c>
      <c r="U79" s="23" t="s">
        <v>17</v>
      </c>
      <c r="V79" s="23" t="s">
        <v>17</v>
      </c>
      <c r="W79" s="23" t="s">
        <v>17</v>
      </c>
      <c r="X79" s="23" t="s">
        <v>17</v>
      </c>
      <c r="Y79" s="23" t="s">
        <v>17</v>
      </c>
      <c r="Z79" s="23" t="s">
        <v>17</v>
      </c>
      <c r="AA79" s="23" t="s">
        <v>17</v>
      </c>
      <c r="AB79" s="23" t="s">
        <v>17</v>
      </c>
      <c r="AC79" s="23" t="s">
        <v>17</v>
      </c>
      <c r="AD79" s="23" t="s">
        <v>17</v>
      </c>
      <c r="AE79" s="23" t="s">
        <v>17</v>
      </c>
      <c r="AG79" s="23" t="s">
        <v>17</v>
      </c>
      <c r="AH79" s="23" t="s">
        <v>17</v>
      </c>
      <c r="AI79" s="23" t="s">
        <v>17</v>
      </c>
      <c r="AJ79" s="23" t="s">
        <v>17</v>
      </c>
      <c r="AK79" s="23" t="s">
        <v>17</v>
      </c>
      <c r="AL79" s="23" t="s">
        <v>17</v>
      </c>
      <c r="AM79" s="23" t="s">
        <v>17</v>
      </c>
      <c r="AN79" s="23" t="s">
        <v>17</v>
      </c>
      <c r="AO79" s="23" t="s">
        <v>17</v>
      </c>
      <c r="AP79" s="23" t="s">
        <v>17</v>
      </c>
      <c r="AQ79" s="23" t="s">
        <v>17</v>
      </c>
      <c r="AR79" s="23" t="s">
        <v>17</v>
      </c>
    </row>
    <row r="80" spans="15:44" x14ac:dyDescent="0.25">
      <c r="O80" s="11"/>
      <c r="P80" s="11"/>
      <c r="Q80" s="13"/>
      <c r="R80" s="13"/>
      <c r="S80" s="11"/>
      <c r="T80" s="23" t="s">
        <v>17</v>
      </c>
      <c r="U80" s="23" t="s">
        <v>17</v>
      </c>
      <c r="V80" s="23" t="s">
        <v>17</v>
      </c>
      <c r="W80" s="23" t="s">
        <v>17</v>
      </c>
      <c r="X80" s="23" t="s">
        <v>17</v>
      </c>
      <c r="Y80" s="23" t="s">
        <v>17</v>
      </c>
      <c r="Z80" s="23" t="s">
        <v>17</v>
      </c>
      <c r="AA80" s="23" t="s">
        <v>17</v>
      </c>
      <c r="AB80" s="23" t="s">
        <v>17</v>
      </c>
      <c r="AC80" s="23" t="s">
        <v>17</v>
      </c>
      <c r="AD80" s="23" t="s">
        <v>17</v>
      </c>
      <c r="AE80" s="23" t="s">
        <v>17</v>
      </c>
      <c r="AG80" s="23" t="s">
        <v>17</v>
      </c>
      <c r="AH80" s="23" t="s">
        <v>17</v>
      </c>
      <c r="AI80" s="23" t="s">
        <v>17</v>
      </c>
      <c r="AJ80" s="23" t="s">
        <v>17</v>
      </c>
      <c r="AK80" s="23" t="s">
        <v>17</v>
      </c>
      <c r="AL80" s="23" t="s">
        <v>17</v>
      </c>
      <c r="AM80" s="23" t="s">
        <v>17</v>
      </c>
      <c r="AN80" s="23" t="s">
        <v>17</v>
      </c>
      <c r="AO80" s="23" t="s">
        <v>17</v>
      </c>
      <c r="AP80" s="23" t="s">
        <v>17</v>
      </c>
      <c r="AQ80" s="23" t="s">
        <v>17</v>
      </c>
      <c r="AR80" s="23" t="s">
        <v>17</v>
      </c>
    </row>
    <row r="81" spans="15:45" x14ac:dyDescent="0.25">
      <c r="O81" s="14">
        <v>1</v>
      </c>
      <c r="P81" s="14">
        <f>O81+1</f>
        <v>2</v>
      </c>
      <c r="Q81" s="14">
        <f t="shared" ref="Q81:R81" si="0">P81+1</f>
        <v>3</v>
      </c>
      <c r="R81" s="14">
        <f t="shared" si="0"/>
        <v>4</v>
      </c>
      <c r="S81" s="14">
        <v>5</v>
      </c>
      <c r="T81" s="14">
        <v>6</v>
      </c>
      <c r="U81" s="14">
        <f t="shared" ref="U81:AS81" si="1">T81+1</f>
        <v>7</v>
      </c>
      <c r="V81" s="14">
        <f t="shared" si="1"/>
        <v>8</v>
      </c>
      <c r="W81" s="14">
        <f t="shared" si="1"/>
        <v>9</v>
      </c>
      <c r="X81" s="14">
        <f t="shared" si="1"/>
        <v>10</v>
      </c>
      <c r="Y81" s="14">
        <f t="shared" si="1"/>
        <v>11</v>
      </c>
      <c r="Z81" s="14">
        <f t="shared" si="1"/>
        <v>12</v>
      </c>
      <c r="AA81" s="14">
        <f t="shared" si="1"/>
        <v>13</v>
      </c>
      <c r="AB81" s="14">
        <f t="shared" si="1"/>
        <v>14</v>
      </c>
      <c r="AC81" s="14">
        <f t="shared" si="1"/>
        <v>15</v>
      </c>
      <c r="AD81" s="14">
        <f t="shared" si="1"/>
        <v>16</v>
      </c>
      <c r="AE81" s="14">
        <f t="shared" si="1"/>
        <v>17</v>
      </c>
      <c r="AF81" s="14">
        <f t="shared" si="1"/>
        <v>18</v>
      </c>
      <c r="AG81" s="14">
        <f t="shared" si="1"/>
        <v>19</v>
      </c>
      <c r="AH81" s="14">
        <f t="shared" si="1"/>
        <v>20</v>
      </c>
      <c r="AI81" s="14">
        <f t="shared" si="1"/>
        <v>21</v>
      </c>
      <c r="AJ81" s="14">
        <f t="shared" si="1"/>
        <v>22</v>
      </c>
      <c r="AK81" s="14">
        <f t="shared" si="1"/>
        <v>23</v>
      </c>
      <c r="AL81" s="14">
        <f t="shared" si="1"/>
        <v>24</v>
      </c>
      <c r="AM81" s="14">
        <f t="shared" si="1"/>
        <v>25</v>
      </c>
      <c r="AN81" s="14">
        <f t="shared" si="1"/>
        <v>26</v>
      </c>
      <c r="AO81" s="14">
        <f t="shared" si="1"/>
        <v>27</v>
      </c>
      <c r="AP81" s="14">
        <f t="shared" si="1"/>
        <v>28</v>
      </c>
      <c r="AQ81" s="14">
        <f t="shared" si="1"/>
        <v>29</v>
      </c>
      <c r="AR81" s="14">
        <f t="shared" si="1"/>
        <v>30</v>
      </c>
      <c r="AS81" s="14">
        <f t="shared" si="1"/>
        <v>31</v>
      </c>
    </row>
    <row r="82" spans="15:45" x14ac:dyDescent="0.25">
      <c r="Q82" s="10"/>
      <c r="R82" s="10"/>
    </row>
    <row r="83" spans="15:45" x14ac:dyDescent="0.25">
      <c r="O83" s="15"/>
      <c r="P83" s="15"/>
      <c r="Q83" s="16"/>
      <c r="R83" s="16"/>
      <c r="S83" s="15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</row>
    <row r="84" spans="15:45" x14ac:dyDescent="0.25">
      <c r="O84" s="15"/>
      <c r="P84" s="15"/>
      <c r="Q84" s="16"/>
      <c r="R84" s="16"/>
      <c r="S84" s="15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</row>
    <row r="85" spans="15:45" x14ac:dyDescent="0.25">
      <c r="O85" s="15"/>
      <c r="P85" s="15"/>
      <c r="Q85" s="16"/>
      <c r="R85" s="16"/>
      <c r="S85" s="15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</row>
    <row r="94" spans="15:45" x14ac:dyDescent="0.25">
      <c r="O94" s="15"/>
      <c r="P94" s="15"/>
      <c r="Q94" s="16"/>
      <c r="R94" s="16"/>
      <c r="S94" s="15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</row>
    <row r="95" spans="15:45" x14ac:dyDescent="0.25">
      <c r="O95" s="15"/>
      <c r="P95" s="15"/>
      <c r="Q95" s="16"/>
      <c r="R95" s="16"/>
      <c r="S95" s="15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</row>
    <row r="96" spans="15:45" x14ac:dyDescent="0.25">
      <c r="O96" s="15"/>
      <c r="P96" s="15"/>
      <c r="Q96" s="16"/>
      <c r="R96" s="16"/>
      <c r="S96" s="15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</row>
    <row r="97" spans="15:45" x14ac:dyDescent="0.25">
      <c r="O97" s="15"/>
      <c r="P97" s="15"/>
      <c r="Q97" s="16"/>
      <c r="R97" s="16"/>
      <c r="S97" s="15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</row>
    <row r="98" spans="15:45" x14ac:dyDescent="0.25">
      <c r="O98" s="15"/>
      <c r="P98" s="15"/>
      <c r="Q98" s="16"/>
      <c r="R98" s="16"/>
      <c r="S98" s="15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</row>
    <row r="102" spans="15:45" x14ac:dyDescent="0.25">
      <c r="Q102" s="10"/>
      <c r="R102" s="10"/>
    </row>
    <row r="105" spans="15:45" x14ac:dyDescent="0.25">
      <c r="Q105" s="10"/>
      <c r="R105" s="10"/>
    </row>
    <row r="106" spans="15:45" x14ac:dyDescent="0.25">
      <c r="Q106" s="10"/>
      <c r="R106" s="10"/>
    </row>
    <row r="107" spans="15:45" x14ac:dyDescent="0.25">
      <c r="Q107" s="10"/>
      <c r="R107" s="10"/>
    </row>
    <row r="108" spans="15:45" x14ac:dyDescent="0.25">
      <c r="Q108" s="10"/>
      <c r="R108" s="10"/>
    </row>
    <row r="109" spans="15:45" x14ac:dyDescent="0.25">
      <c r="Q109" s="10"/>
      <c r="R109" s="10"/>
    </row>
    <row r="110" spans="15:45" x14ac:dyDescent="0.25">
      <c r="Q110" s="10"/>
      <c r="R110" s="10"/>
    </row>
    <row r="111" spans="15:45" x14ac:dyDescent="0.25">
      <c r="Q111" s="10"/>
      <c r="R111" s="10"/>
    </row>
    <row r="112" spans="15:45" x14ac:dyDescent="0.25">
      <c r="Q112" s="10"/>
      <c r="R112" s="10"/>
    </row>
    <row r="113" spans="17:18" x14ac:dyDescent="0.25">
      <c r="Q113" s="10"/>
      <c r="R113" s="10"/>
    </row>
    <row r="114" spans="17:18" x14ac:dyDescent="0.25">
      <c r="Q114" s="10"/>
      <c r="R114" s="10"/>
    </row>
    <row r="115" spans="17:18" x14ac:dyDescent="0.25">
      <c r="Q115" s="10"/>
      <c r="R115" s="10"/>
    </row>
    <row r="116" spans="17:18" x14ac:dyDescent="0.25">
      <c r="Q116" s="10"/>
      <c r="R116" s="10"/>
    </row>
    <row r="237" spans="17:18" x14ac:dyDescent="0.25">
      <c r="Q237" s="10"/>
      <c r="R237" s="10"/>
    </row>
    <row r="238" spans="17:18" x14ac:dyDescent="0.25">
      <c r="Q238" s="10"/>
      <c r="R238" s="10"/>
    </row>
    <row r="239" spans="17:18" x14ac:dyDescent="0.25">
      <c r="Q239" s="10"/>
      <c r="R239" s="10"/>
    </row>
    <row r="240" spans="17:18" x14ac:dyDescent="0.25">
      <c r="Q240" s="10"/>
      <c r="R240" s="10"/>
    </row>
    <row r="274" spans="15:45" x14ac:dyDescent="0.25"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</row>
    <row r="275" spans="15:45" x14ac:dyDescent="0.25"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</row>
    <row r="276" spans="15:45" x14ac:dyDescent="0.25"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</row>
    <row r="277" spans="15:45" x14ac:dyDescent="0.25"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</row>
    <row r="278" spans="15:45" x14ac:dyDescent="0.25"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</row>
    <row r="279" spans="15:45" x14ac:dyDescent="0.25"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</row>
    <row r="280" spans="15:45" x14ac:dyDescent="0.25"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</row>
    <row r="300" spans="17:18" x14ac:dyDescent="0.25">
      <c r="Q300" s="10"/>
      <c r="R300" s="10"/>
    </row>
    <row r="301" spans="17:18" x14ac:dyDescent="0.25">
      <c r="Q301" s="10"/>
      <c r="R301" s="10"/>
    </row>
    <row r="302" spans="17:18" x14ac:dyDescent="0.25">
      <c r="Q302" s="10"/>
      <c r="R302" s="10"/>
    </row>
    <row r="303" spans="17:18" x14ac:dyDescent="0.25">
      <c r="Q303" s="10"/>
      <c r="R303" s="10"/>
    </row>
    <row r="304" spans="17:18" x14ac:dyDescent="0.25">
      <c r="Q304" s="10"/>
      <c r="R304" s="10"/>
    </row>
    <row r="475" spans="17:18" x14ac:dyDescent="0.25">
      <c r="Q475" s="10"/>
      <c r="R475" s="10"/>
    </row>
  </sheetData>
  <mergeCells count="5">
    <mergeCell ref="A2:M2"/>
    <mergeCell ref="B26:M26"/>
    <mergeCell ref="A26:A27"/>
    <mergeCell ref="A12:A13"/>
    <mergeCell ref="B12:M12"/>
  </mergeCells>
  <dataValidations count="1">
    <dataValidation type="list" allowBlank="1" showInputMessage="1" showErrorMessage="1" sqref="C4:H4">
      <formula1>$O$4:$O$78</formula1>
    </dataValidation>
  </dataValidations>
  <printOptions horizontalCentered="1"/>
  <pageMargins left="0.51181102362204722" right="0.70866141732283472" top="0.35433070866141736" bottom="0.35433070866141736" header="0.31496062992125984" footer="0.31496062992125984"/>
  <pageSetup paperSize="9" scale="98" orientation="landscape" r:id="rId1"/>
  <rowBreaks count="1" manualBreakCount="1">
    <brk id="40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Z481"/>
  <sheetViews>
    <sheetView showGridLines="0" showZeros="0" tabSelected="1" zoomScaleNormal="100" zoomScaleSheetLayoutView="75" workbookViewId="0">
      <selection activeCell="E52" sqref="E52"/>
    </sheetView>
  </sheetViews>
  <sheetFormatPr defaultRowHeight="15" x14ac:dyDescent="0.25"/>
  <cols>
    <col min="1" max="1" width="17.7109375" style="45" customWidth="1"/>
    <col min="2" max="13" width="9.140625" style="45"/>
    <col min="14" max="14" width="6.85546875" style="50" customWidth="1"/>
    <col min="15" max="16" width="5.42578125" style="114" customWidth="1"/>
    <col min="17" max="39" width="5.42578125" style="115" customWidth="1"/>
    <col min="40" max="48" width="5.42578125" style="114" customWidth="1"/>
    <col min="49" max="51" width="6.85546875" style="49" customWidth="1"/>
    <col min="52" max="52" width="6.85546875" style="50" customWidth="1"/>
    <col min="53" max="54" width="9.140625" style="45" customWidth="1"/>
    <col min="55" max="16384" width="9.140625" style="45"/>
  </cols>
  <sheetData>
    <row r="2" spans="1:52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8"/>
    </row>
    <row r="3" spans="1:52" x14ac:dyDescent="0.25">
      <c r="A3" s="155" t="s">
        <v>332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1:52" x14ac:dyDescent="0.25">
      <c r="Q4" s="116"/>
      <c r="R4" s="117" t="s">
        <v>2</v>
      </c>
      <c r="S4" s="117" t="s">
        <v>3</v>
      </c>
      <c r="T4" s="117" t="s">
        <v>4</v>
      </c>
      <c r="U4" s="117" t="s">
        <v>5</v>
      </c>
      <c r="V4" s="117" t="s">
        <v>6</v>
      </c>
      <c r="W4" s="117" t="s">
        <v>7</v>
      </c>
      <c r="X4" s="117" t="s">
        <v>8</v>
      </c>
      <c r="Y4" s="117" t="s">
        <v>9</v>
      </c>
      <c r="Z4" s="117" t="s">
        <v>10</v>
      </c>
      <c r="AA4" s="117" t="s">
        <v>11</v>
      </c>
      <c r="AB4" s="116"/>
      <c r="AC4" s="117" t="s">
        <v>2</v>
      </c>
      <c r="AD4" s="117" t="s">
        <v>3</v>
      </c>
      <c r="AE4" s="117" t="s">
        <v>4</v>
      </c>
      <c r="AF4" s="117" t="s">
        <v>5</v>
      </c>
      <c r="AG4" s="117" t="s">
        <v>6</v>
      </c>
      <c r="AH4" s="117" t="s">
        <v>7</v>
      </c>
      <c r="AI4" s="117" t="s">
        <v>8</v>
      </c>
      <c r="AJ4" s="117" t="s">
        <v>9</v>
      </c>
      <c r="AK4" s="117" t="s">
        <v>10</v>
      </c>
      <c r="AL4" s="117" t="s">
        <v>11</v>
      </c>
      <c r="AM4" s="118"/>
      <c r="AN4" s="119"/>
      <c r="AO4" s="119"/>
      <c r="AP4" s="119"/>
      <c r="AQ4" s="119"/>
      <c r="AR4" s="119"/>
      <c r="AS4" s="119"/>
      <c r="AT4" s="119"/>
      <c r="AU4" s="119"/>
      <c r="AV4" s="119"/>
      <c r="AW4" s="51"/>
    </row>
    <row r="5" spans="1:52" ht="28.5" customHeight="1" x14ac:dyDescent="0.25">
      <c r="A5" s="60" t="s">
        <v>18</v>
      </c>
      <c r="B5" s="61"/>
      <c r="C5" s="156"/>
      <c r="D5" s="156"/>
      <c r="E5" s="156"/>
      <c r="F5" s="156"/>
      <c r="G5" s="156"/>
      <c r="H5" s="156"/>
      <c r="O5" s="127" t="s">
        <v>355</v>
      </c>
      <c r="P5" s="128" t="s">
        <v>26</v>
      </c>
      <c r="Q5" s="117"/>
      <c r="R5" s="129">
        <v>15</v>
      </c>
      <c r="S5" s="129">
        <v>15</v>
      </c>
      <c r="T5" s="129">
        <v>15</v>
      </c>
      <c r="U5" s="129">
        <v>15</v>
      </c>
      <c r="V5" s="129">
        <v>15</v>
      </c>
      <c r="W5" s="129" t="s">
        <v>323</v>
      </c>
      <c r="X5" s="129" t="s">
        <v>323</v>
      </c>
      <c r="Y5" s="129" t="s">
        <v>323</v>
      </c>
      <c r="Z5" s="129" t="s">
        <v>323</v>
      </c>
      <c r="AA5" s="120" t="s">
        <v>323</v>
      </c>
      <c r="AB5" s="120" t="s">
        <v>323</v>
      </c>
      <c r="AC5" s="129" t="s">
        <v>323</v>
      </c>
      <c r="AD5" s="129" t="s">
        <v>323</v>
      </c>
      <c r="AE5" s="129" t="s">
        <v>323</v>
      </c>
      <c r="AF5" s="129" t="s">
        <v>323</v>
      </c>
      <c r="AG5" s="129" t="s">
        <v>323</v>
      </c>
      <c r="AH5" s="120" t="s">
        <v>323</v>
      </c>
      <c r="AI5" s="120" t="s">
        <v>323</v>
      </c>
      <c r="AJ5" s="120" t="s">
        <v>323</v>
      </c>
      <c r="AK5" s="120" t="s">
        <v>323</v>
      </c>
      <c r="AL5" s="120" t="s">
        <v>323</v>
      </c>
      <c r="AM5" s="121"/>
      <c r="AN5" s="122"/>
      <c r="AO5" s="122"/>
      <c r="AP5" s="122"/>
      <c r="AQ5" s="122"/>
      <c r="AR5" s="122"/>
      <c r="AS5" s="122"/>
      <c r="AT5" s="122"/>
      <c r="AU5" s="122"/>
      <c r="AV5" s="122"/>
      <c r="AW5" s="52"/>
    </row>
    <row r="6" spans="1:52" ht="18" customHeight="1" x14ac:dyDescent="0.25">
      <c r="A6" s="48"/>
      <c r="B6" s="61"/>
      <c r="C6" s="62"/>
      <c r="D6" s="62"/>
      <c r="E6" s="62"/>
      <c r="F6" s="62"/>
      <c r="G6" s="62"/>
      <c r="H6" s="62"/>
      <c r="O6" s="127" t="s">
        <v>356</v>
      </c>
      <c r="P6" s="127" t="s">
        <v>357</v>
      </c>
      <c r="Q6" s="117"/>
      <c r="R6" s="129" t="s">
        <v>323</v>
      </c>
      <c r="S6" s="129" t="s">
        <v>323</v>
      </c>
      <c r="T6" s="129" t="s">
        <v>323</v>
      </c>
      <c r="U6" s="129" t="s">
        <v>323</v>
      </c>
      <c r="V6" s="129" t="s">
        <v>323</v>
      </c>
      <c r="W6" s="129" t="s">
        <v>323</v>
      </c>
      <c r="X6" s="129" t="s">
        <v>323</v>
      </c>
      <c r="Y6" s="129" t="s">
        <v>323</v>
      </c>
      <c r="Z6" s="129" t="s">
        <v>323</v>
      </c>
      <c r="AA6" s="120" t="s">
        <v>323</v>
      </c>
      <c r="AB6" s="120" t="s">
        <v>323</v>
      </c>
      <c r="AC6" s="129">
        <v>15</v>
      </c>
      <c r="AD6" s="129">
        <v>15</v>
      </c>
      <c r="AE6" s="129">
        <v>15</v>
      </c>
      <c r="AF6" s="129">
        <v>20</v>
      </c>
      <c r="AG6" s="129" t="s">
        <v>323</v>
      </c>
      <c r="AH6" s="120" t="s">
        <v>323</v>
      </c>
      <c r="AI6" s="120" t="s">
        <v>323</v>
      </c>
      <c r="AJ6" s="120" t="s">
        <v>323</v>
      </c>
      <c r="AK6" s="120" t="s">
        <v>323</v>
      </c>
      <c r="AL6" s="120" t="s">
        <v>323</v>
      </c>
      <c r="AM6" s="121"/>
      <c r="AN6" s="122"/>
      <c r="AO6" s="122"/>
      <c r="AP6" s="122"/>
      <c r="AQ6" s="122"/>
      <c r="AR6" s="122"/>
      <c r="AS6" s="122"/>
      <c r="AT6" s="122"/>
      <c r="AU6" s="122"/>
      <c r="AV6" s="122"/>
      <c r="AW6" s="52"/>
    </row>
    <row r="7" spans="1:52" ht="17.25" customHeight="1" x14ac:dyDescent="0.25">
      <c r="A7" s="60" t="s">
        <v>20</v>
      </c>
      <c r="B7" s="61"/>
      <c r="C7" s="62" t="e">
        <f>VLOOKUP(C5,O5:AL52,2,FALSE)</f>
        <v>#N/A</v>
      </c>
      <c r="D7" s="62"/>
      <c r="E7" s="62"/>
      <c r="F7" s="62"/>
      <c r="G7" s="62"/>
      <c r="H7" s="62"/>
      <c r="O7" s="127" t="s">
        <v>358</v>
      </c>
      <c r="P7" s="128" t="s">
        <v>359</v>
      </c>
      <c r="Q7" s="117"/>
      <c r="R7" s="129">
        <v>15</v>
      </c>
      <c r="S7" s="129">
        <v>15</v>
      </c>
      <c r="T7" s="129">
        <v>15</v>
      </c>
      <c r="U7" s="129" t="s">
        <v>323</v>
      </c>
      <c r="V7" s="129" t="s">
        <v>323</v>
      </c>
      <c r="W7" s="129" t="s">
        <v>323</v>
      </c>
      <c r="X7" s="129" t="s">
        <v>323</v>
      </c>
      <c r="Y7" s="129" t="s">
        <v>323</v>
      </c>
      <c r="Z7" s="129" t="s">
        <v>323</v>
      </c>
      <c r="AA7" s="120" t="s">
        <v>323</v>
      </c>
      <c r="AB7" s="120" t="s">
        <v>323</v>
      </c>
      <c r="AC7" s="129" t="s">
        <v>323</v>
      </c>
      <c r="AD7" s="129" t="s">
        <v>323</v>
      </c>
      <c r="AE7" s="129" t="s">
        <v>323</v>
      </c>
      <c r="AF7" s="129" t="s">
        <v>323</v>
      </c>
      <c r="AG7" s="129" t="s">
        <v>323</v>
      </c>
      <c r="AH7" s="120" t="s">
        <v>323</v>
      </c>
      <c r="AI7" s="120" t="s">
        <v>323</v>
      </c>
      <c r="AJ7" s="120" t="s">
        <v>323</v>
      </c>
      <c r="AK7" s="120" t="s">
        <v>323</v>
      </c>
      <c r="AL7" s="120" t="s">
        <v>323</v>
      </c>
      <c r="AM7" s="121"/>
      <c r="AN7" s="122"/>
      <c r="AO7" s="122"/>
      <c r="AP7" s="122"/>
      <c r="AQ7" s="122"/>
      <c r="AR7" s="122"/>
      <c r="AS7" s="122"/>
      <c r="AT7" s="122"/>
      <c r="AU7" s="122"/>
      <c r="AV7" s="122"/>
      <c r="AW7" s="52"/>
    </row>
    <row r="8" spans="1:52" ht="6.75" customHeight="1" x14ac:dyDescent="0.25">
      <c r="O8" s="127" t="s">
        <v>360</v>
      </c>
      <c r="P8" s="127" t="s">
        <v>36</v>
      </c>
      <c r="Q8" s="117"/>
      <c r="R8" s="129">
        <v>15</v>
      </c>
      <c r="S8" s="129">
        <v>15</v>
      </c>
      <c r="T8" s="129" t="s">
        <v>323</v>
      </c>
      <c r="U8" s="129" t="s">
        <v>323</v>
      </c>
      <c r="V8" s="129" t="s">
        <v>323</v>
      </c>
      <c r="W8" s="129" t="s">
        <v>323</v>
      </c>
      <c r="X8" s="129" t="s">
        <v>323</v>
      </c>
      <c r="Y8" s="129" t="s">
        <v>323</v>
      </c>
      <c r="Z8" s="129" t="s">
        <v>323</v>
      </c>
      <c r="AA8" s="120" t="s">
        <v>323</v>
      </c>
      <c r="AB8" s="120" t="s">
        <v>323</v>
      </c>
      <c r="AC8" s="129" t="s">
        <v>323</v>
      </c>
      <c r="AD8" s="129" t="s">
        <v>323</v>
      </c>
      <c r="AE8" s="129" t="s">
        <v>323</v>
      </c>
      <c r="AF8" s="129" t="s">
        <v>323</v>
      </c>
      <c r="AG8" s="129" t="s">
        <v>323</v>
      </c>
      <c r="AH8" s="120" t="s">
        <v>323</v>
      </c>
      <c r="AI8" s="120" t="s">
        <v>323</v>
      </c>
      <c r="AJ8" s="120" t="s">
        <v>323</v>
      </c>
      <c r="AK8" s="120" t="s">
        <v>323</v>
      </c>
      <c r="AL8" s="120" t="s">
        <v>323</v>
      </c>
      <c r="AM8" s="121"/>
      <c r="AN8" s="122"/>
      <c r="AO8" s="122"/>
      <c r="AP8" s="122"/>
      <c r="AQ8" s="122"/>
      <c r="AR8" s="122"/>
      <c r="AS8" s="122"/>
      <c r="AT8" s="122"/>
      <c r="AU8" s="122"/>
      <c r="AV8" s="122"/>
      <c r="AW8" s="52"/>
    </row>
    <row r="9" spans="1:52" ht="11.25" customHeight="1" x14ac:dyDescent="0.25">
      <c r="A9" s="45" t="s">
        <v>333</v>
      </c>
      <c r="O9" s="127" t="s">
        <v>361</v>
      </c>
      <c r="P9" s="127" t="s">
        <v>40</v>
      </c>
      <c r="Q9" s="117"/>
      <c r="R9" s="130">
        <v>15</v>
      </c>
      <c r="S9" s="129">
        <v>15</v>
      </c>
      <c r="T9" s="129" t="s">
        <v>323</v>
      </c>
      <c r="U9" s="129" t="s">
        <v>323</v>
      </c>
      <c r="V9" s="129" t="s">
        <v>323</v>
      </c>
      <c r="W9" s="129" t="s">
        <v>323</v>
      </c>
      <c r="X9" s="129" t="s">
        <v>323</v>
      </c>
      <c r="Y9" s="129" t="s">
        <v>323</v>
      </c>
      <c r="Z9" s="129" t="s">
        <v>323</v>
      </c>
      <c r="AA9" s="120" t="s">
        <v>323</v>
      </c>
      <c r="AB9" s="120" t="s">
        <v>323</v>
      </c>
      <c r="AC9" s="129" t="s">
        <v>323</v>
      </c>
      <c r="AD9" s="129" t="s">
        <v>323</v>
      </c>
      <c r="AE9" s="129" t="s">
        <v>323</v>
      </c>
      <c r="AF9" s="129" t="s">
        <v>323</v>
      </c>
      <c r="AG9" s="129" t="s">
        <v>323</v>
      </c>
      <c r="AH9" s="120" t="s">
        <v>323</v>
      </c>
      <c r="AI9" s="120" t="s">
        <v>323</v>
      </c>
      <c r="AJ9" s="120" t="s">
        <v>323</v>
      </c>
      <c r="AK9" s="120" t="s">
        <v>323</v>
      </c>
      <c r="AL9" s="120" t="s">
        <v>323</v>
      </c>
      <c r="AM9" s="121"/>
      <c r="AN9" s="122"/>
      <c r="AO9" s="122"/>
      <c r="AP9" s="122"/>
      <c r="AQ9" s="122"/>
      <c r="AR9" s="122"/>
      <c r="AS9" s="122"/>
      <c r="AT9" s="122"/>
      <c r="AU9" s="122"/>
      <c r="AV9" s="122"/>
      <c r="AW9" s="52"/>
    </row>
    <row r="10" spans="1:52" ht="1.5" customHeight="1" x14ac:dyDescent="0.25">
      <c r="O10" s="127" t="s">
        <v>302</v>
      </c>
      <c r="P10" s="127" t="s">
        <v>48</v>
      </c>
      <c r="Q10" s="117"/>
      <c r="R10" s="130">
        <v>12</v>
      </c>
      <c r="S10" s="129">
        <v>12</v>
      </c>
      <c r="T10" s="129" t="s">
        <v>323</v>
      </c>
      <c r="U10" s="129" t="s">
        <v>323</v>
      </c>
      <c r="V10" s="129" t="s">
        <v>323</v>
      </c>
      <c r="W10" s="129" t="s">
        <v>323</v>
      </c>
      <c r="X10" s="129" t="s">
        <v>323</v>
      </c>
      <c r="Y10" s="129" t="s">
        <v>323</v>
      </c>
      <c r="Z10" s="129" t="s">
        <v>323</v>
      </c>
      <c r="AA10" s="120" t="s">
        <v>323</v>
      </c>
      <c r="AB10" s="120" t="s">
        <v>323</v>
      </c>
      <c r="AC10" s="129" t="s">
        <v>323</v>
      </c>
      <c r="AD10" s="129" t="s">
        <v>323</v>
      </c>
      <c r="AE10" s="129" t="s">
        <v>323</v>
      </c>
      <c r="AF10" s="129" t="s">
        <v>323</v>
      </c>
      <c r="AG10" s="129" t="s">
        <v>323</v>
      </c>
      <c r="AH10" s="120" t="s">
        <v>323</v>
      </c>
      <c r="AI10" s="120" t="s">
        <v>323</v>
      </c>
      <c r="AJ10" s="120" t="s">
        <v>323</v>
      </c>
      <c r="AK10" s="120" t="s">
        <v>323</v>
      </c>
      <c r="AL10" s="120" t="s">
        <v>323</v>
      </c>
      <c r="AM10" s="121"/>
      <c r="AN10" s="122"/>
      <c r="AO10" s="122"/>
      <c r="AP10" s="122"/>
      <c r="AQ10" s="122"/>
      <c r="AR10" s="122"/>
      <c r="AS10" s="122"/>
      <c r="AT10" s="122"/>
      <c r="AU10" s="122"/>
      <c r="AV10" s="122"/>
      <c r="AW10" s="52"/>
    </row>
    <row r="11" spans="1:52" ht="2.25" customHeight="1" x14ac:dyDescent="0.25">
      <c r="O11" s="127" t="s">
        <v>362</v>
      </c>
      <c r="P11" s="127" t="s">
        <v>395</v>
      </c>
      <c r="Q11" s="117"/>
      <c r="R11" s="130">
        <v>14</v>
      </c>
      <c r="S11" s="129">
        <v>14</v>
      </c>
      <c r="T11" s="129">
        <v>14</v>
      </c>
      <c r="U11" s="129">
        <v>13</v>
      </c>
      <c r="V11" s="129" t="s">
        <v>323</v>
      </c>
      <c r="W11" s="129" t="s">
        <v>323</v>
      </c>
      <c r="X11" s="129" t="s">
        <v>323</v>
      </c>
      <c r="Y11" s="129" t="s">
        <v>323</v>
      </c>
      <c r="Z11" s="129" t="s">
        <v>323</v>
      </c>
      <c r="AA11" s="120" t="s">
        <v>323</v>
      </c>
      <c r="AB11" s="120" t="s">
        <v>323</v>
      </c>
      <c r="AC11" s="129" t="s">
        <v>323</v>
      </c>
      <c r="AD11" s="129" t="s">
        <v>323</v>
      </c>
      <c r="AE11" s="129" t="s">
        <v>323</v>
      </c>
      <c r="AF11" s="129" t="s">
        <v>323</v>
      </c>
      <c r="AG11" s="129" t="s">
        <v>323</v>
      </c>
      <c r="AH11" s="120" t="s">
        <v>323</v>
      </c>
      <c r="AI11" s="120" t="s">
        <v>323</v>
      </c>
      <c r="AJ11" s="120" t="s">
        <v>323</v>
      </c>
      <c r="AK11" s="120" t="s">
        <v>323</v>
      </c>
      <c r="AL11" s="120" t="s">
        <v>323</v>
      </c>
      <c r="AM11" s="121"/>
      <c r="AN11" s="122"/>
      <c r="AO11" s="122"/>
      <c r="AP11" s="122"/>
      <c r="AQ11" s="122"/>
      <c r="AR11" s="122"/>
      <c r="AS11" s="122"/>
      <c r="AT11" s="122"/>
      <c r="AU11" s="122"/>
      <c r="AV11" s="122"/>
      <c r="AW11" s="52"/>
    </row>
    <row r="12" spans="1:52" s="47" customFormat="1" ht="27" customHeight="1" x14ac:dyDescent="0.2">
      <c r="A12" s="63" t="s">
        <v>286</v>
      </c>
      <c r="B12" s="64"/>
      <c r="C12" s="64"/>
      <c r="D12" s="65"/>
      <c r="E12" s="65"/>
      <c r="F12" s="65"/>
      <c r="N12" s="53"/>
      <c r="O12" s="127" t="s">
        <v>363</v>
      </c>
      <c r="P12" s="127" t="s">
        <v>56</v>
      </c>
      <c r="Q12" s="123"/>
      <c r="R12" s="129">
        <v>15</v>
      </c>
      <c r="S12" s="129">
        <v>15</v>
      </c>
      <c r="T12" s="129" t="s">
        <v>323</v>
      </c>
      <c r="U12" s="129" t="s">
        <v>323</v>
      </c>
      <c r="V12" s="129" t="s">
        <v>323</v>
      </c>
      <c r="W12" s="129" t="s">
        <v>323</v>
      </c>
      <c r="X12" s="129" t="s">
        <v>323</v>
      </c>
      <c r="Y12" s="129" t="s">
        <v>323</v>
      </c>
      <c r="Z12" s="129" t="s">
        <v>323</v>
      </c>
      <c r="AA12" s="120" t="s">
        <v>323</v>
      </c>
      <c r="AB12" s="120" t="s">
        <v>323</v>
      </c>
      <c r="AC12" s="129">
        <v>15</v>
      </c>
      <c r="AD12" s="129">
        <v>15</v>
      </c>
      <c r="AE12" s="129" t="s">
        <v>323</v>
      </c>
      <c r="AF12" s="129" t="s">
        <v>323</v>
      </c>
      <c r="AG12" s="129" t="s">
        <v>323</v>
      </c>
      <c r="AH12" s="120" t="s">
        <v>323</v>
      </c>
      <c r="AI12" s="120" t="s">
        <v>323</v>
      </c>
      <c r="AJ12" s="120" t="s">
        <v>323</v>
      </c>
      <c r="AK12" s="120" t="s">
        <v>323</v>
      </c>
      <c r="AL12" s="120" t="s">
        <v>323</v>
      </c>
      <c r="AM12" s="120"/>
      <c r="AN12" s="124"/>
      <c r="AO12" s="124"/>
      <c r="AP12" s="124"/>
      <c r="AQ12" s="124"/>
      <c r="AR12" s="124"/>
      <c r="AS12" s="124"/>
      <c r="AT12" s="124"/>
      <c r="AU12" s="124"/>
      <c r="AV12" s="124"/>
      <c r="AW12" s="54"/>
      <c r="AX12" s="55"/>
      <c r="AY12" s="55"/>
      <c r="AZ12" s="53"/>
    </row>
    <row r="13" spans="1:52" s="40" customFormat="1" ht="14.25" customHeight="1" x14ac:dyDescent="0.25">
      <c r="A13" s="148" t="s">
        <v>0</v>
      </c>
      <c r="B13" s="150" t="s">
        <v>1</v>
      </c>
      <c r="C13" s="151"/>
      <c r="D13" s="151"/>
      <c r="E13" s="151"/>
      <c r="F13" s="151"/>
      <c r="G13" s="151"/>
      <c r="H13" s="151"/>
      <c r="I13" s="151"/>
      <c r="J13" s="151"/>
      <c r="K13" s="152"/>
      <c r="L13" s="66"/>
      <c r="M13" s="46"/>
      <c r="N13" s="49"/>
      <c r="O13" s="127" t="s">
        <v>364</v>
      </c>
      <c r="P13" s="127" t="s">
        <v>58</v>
      </c>
      <c r="Q13" s="117"/>
      <c r="R13" s="129">
        <v>15</v>
      </c>
      <c r="S13" s="129">
        <v>15</v>
      </c>
      <c r="T13" s="129" t="s">
        <v>323</v>
      </c>
      <c r="U13" s="129" t="s">
        <v>323</v>
      </c>
      <c r="V13" s="129" t="s">
        <v>323</v>
      </c>
      <c r="W13" s="129" t="s">
        <v>323</v>
      </c>
      <c r="X13" s="129" t="s">
        <v>323</v>
      </c>
      <c r="Y13" s="129" t="s">
        <v>323</v>
      </c>
      <c r="Z13" s="129" t="s">
        <v>323</v>
      </c>
      <c r="AA13" s="120" t="s">
        <v>323</v>
      </c>
      <c r="AB13" s="120" t="s">
        <v>323</v>
      </c>
      <c r="AC13" s="129">
        <v>15</v>
      </c>
      <c r="AD13" s="129">
        <v>15</v>
      </c>
      <c r="AE13" s="129" t="s">
        <v>323</v>
      </c>
      <c r="AF13" s="129" t="s">
        <v>323</v>
      </c>
      <c r="AG13" s="129" t="s">
        <v>323</v>
      </c>
      <c r="AH13" s="120" t="s">
        <v>323</v>
      </c>
      <c r="AI13" s="120" t="s">
        <v>323</v>
      </c>
      <c r="AJ13" s="120" t="s">
        <v>323</v>
      </c>
      <c r="AK13" s="120" t="s">
        <v>323</v>
      </c>
      <c r="AL13" s="120" t="s">
        <v>323</v>
      </c>
      <c r="AM13" s="115"/>
      <c r="AN13" s="114"/>
      <c r="AO13" s="114"/>
      <c r="AP13" s="114"/>
      <c r="AQ13" s="114"/>
      <c r="AR13" s="114"/>
      <c r="AS13" s="114"/>
      <c r="AT13" s="114"/>
      <c r="AU13" s="114"/>
      <c r="AV13" s="114"/>
      <c r="AW13" s="49"/>
      <c r="AX13" s="49"/>
      <c r="AY13" s="49"/>
      <c r="AZ13" s="49"/>
    </row>
    <row r="14" spans="1:52" s="40" customFormat="1" ht="12" customHeight="1" x14ac:dyDescent="0.25">
      <c r="A14" s="149"/>
      <c r="B14" s="67" t="s">
        <v>2</v>
      </c>
      <c r="C14" s="67" t="s">
        <v>3</v>
      </c>
      <c r="D14" s="67" t="s">
        <v>4</v>
      </c>
      <c r="E14" s="67" t="s">
        <v>5</v>
      </c>
      <c r="F14" s="67" t="s">
        <v>6</v>
      </c>
      <c r="G14" s="67" t="s">
        <v>7</v>
      </c>
      <c r="H14" s="67" t="s">
        <v>8</v>
      </c>
      <c r="I14" s="67" t="s">
        <v>9</v>
      </c>
      <c r="J14" s="67" t="s">
        <v>10</v>
      </c>
      <c r="K14" s="68" t="s">
        <v>11</v>
      </c>
      <c r="L14" s="69"/>
      <c r="M14" s="42"/>
      <c r="N14" s="49"/>
      <c r="O14" s="131" t="s">
        <v>303</v>
      </c>
      <c r="P14" s="132" t="s">
        <v>66</v>
      </c>
      <c r="Q14" s="117"/>
      <c r="R14" s="129">
        <v>15</v>
      </c>
      <c r="S14" s="129">
        <v>15</v>
      </c>
      <c r="T14" s="129">
        <v>15</v>
      </c>
      <c r="U14" s="129">
        <v>15</v>
      </c>
      <c r="V14" s="129" t="s">
        <v>323</v>
      </c>
      <c r="W14" s="129" t="s">
        <v>323</v>
      </c>
      <c r="X14" s="129" t="s">
        <v>323</v>
      </c>
      <c r="Y14" s="129" t="s">
        <v>323</v>
      </c>
      <c r="Z14" s="129" t="s">
        <v>323</v>
      </c>
      <c r="AA14" s="120" t="s">
        <v>323</v>
      </c>
      <c r="AB14" s="120" t="s">
        <v>323</v>
      </c>
      <c r="AC14" s="129" t="s">
        <v>323</v>
      </c>
      <c r="AD14" s="129" t="s">
        <v>323</v>
      </c>
      <c r="AE14" s="129" t="s">
        <v>323</v>
      </c>
      <c r="AF14" s="129" t="s">
        <v>323</v>
      </c>
      <c r="AG14" s="129" t="s">
        <v>323</v>
      </c>
      <c r="AH14" s="120" t="s">
        <v>323</v>
      </c>
      <c r="AI14" s="120" t="s">
        <v>323</v>
      </c>
      <c r="AJ14" s="120" t="s">
        <v>323</v>
      </c>
      <c r="AK14" s="120" t="s">
        <v>323</v>
      </c>
      <c r="AL14" s="120" t="s">
        <v>323</v>
      </c>
      <c r="AM14" s="115"/>
      <c r="AN14" s="114"/>
      <c r="AO14" s="114"/>
      <c r="AP14" s="114"/>
      <c r="AQ14" s="114"/>
      <c r="AR14" s="114"/>
      <c r="AS14" s="114"/>
      <c r="AT14" s="114"/>
      <c r="AU14" s="114"/>
      <c r="AV14" s="114"/>
      <c r="AW14" s="49"/>
      <c r="AX14" s="49"/>
      <c r="AY14" s="49"/>
      <c r="AZ14" s="49"/>
    </row>
    <row r="15" spans="1:52" s="40" customFormat="1" ht="16.5" customHeight="1" x14ac:dyDescent="0.25">
      <c r="A15" s="70" t="s">
        <v>324</v>
      </c>
      <c r="B15" s="71" t="e">
        <f>VLOOKUP($C$5,$O$5:$FM$52,4,FALSE)</f>
        <v>#N/A</v>
      </c>
      <c r="C15" s="71" t="e">
        <f>VLOOKUP($C$5,$O$5:$FM$52,5,FALSE)</f>
        <v>#N/A</v>
      </c>
      <c r="D15" s="71" t="e">
        <f>VLOOKUP($C$5,$O$5:$FM$52,6,FALSE)</f>
        <v>#N/A</v>
      </c>
      <c r="E15" s="71" t="e">
        <f>VLOOKUP($C$5,$O$5:$FM$52,7,FALSE)</f>
        <v>#N/A</v>
      </c>
      <c r="F15" s="71" t="e">
        <f>VLOOKUP($C$5,$O$5:$FM$52,8,FALSE)</f>
        <v>#N/A</v>
      </c>
      <c r="G15" s="71" t="e">
        <f>VLOOKUP($C$5,$O$5:$FM$52,9,FALSE)</f>
        <v>#N/A</v>
      </c>
      <c r="H15" s="71" t="e">
        <f>VLOOKUP($C$5,$O$5:$FM$52,10,FALSE)</f>
        <v>#N/A</v>
      </c>
      <c r="I15" s="71" t="e">
        <f>VLOOKUP($C$5,$O$5:$FM$52,11,FALSE)</f>
        <v>#N/A</v>
      </c>
      <c r="J15" s="71" t="e">
        <f>VLOOKUP($C$5,$O$5:$FM$52,12,FALSE)</f>
        <v>#N/A</v>
      </c>
      <c r="K15" s="72" t="e">
        <f>VLOOKUP($C$5,$O$5:$FM$52,13,FALSE)</f>
        <v>#N/A</v>
      </c>
      <c r="L15" s="73"/>
      <c r="M15" s="41"/>
      <c r="N15" s="49"/>
      <c r="O15" s="127" t="s">
        <v>304</v>
      </c>
      <c r="P15" s="132" t="s">
        <v>68</v>
      </c>
      <c r="Q15" s="117"/>
      <c r="R15" s="125">
        <v>15</v>
      </c>
      <c r="S15" s="125">
        <v>15</v>
      </c>
      <c r="T15" s="129" t="s">
        <v>323</v>
      </c>
      <c r="U15" s="129" t="s">
        <v>323</v>
      </c>
      <c r="V15" s="129" t="s">
        <v>323</v>
      </c>
      <c r="W15" s="129" t="s">
        <v>323</v>
      </c>
      <c r="X15" s="129" t="s">
        <v>323</v>
      </c>
      <c r="Y15" s="129" t="s">
        <v>323</v>
      </c>
      <c r="Z15" s="129" t="s">
        <v>323</v>
      </c>
      <c r="AA15" s="120" t="s">
        <v>323</v>
      </c>
      <c r="AB15" s="120" t="s">
        <v>323</v>
      </c>
      <c r="AC15" s="129">
        <v>13</v>
      </c>
      <c r="AD15" s="129">
        <v>12</v>
      </c>
      <c r="AE15" s="129" t="s">
        <v>323</v>
      </c>
      <c r="AF15" s="129" t="s">
        <v>323</v>
      </c>
      <c r="AG15" s="129" t="s">
        <v>323</v>
      </c>
      <c r="AH15" s="120" t="s">
        <v>323</v>
      </c>
      <c r="AI15" s="120" t="s">
        <v>323</v>
      </c>
      <c r="AJ15" s="120" t="s">
        <v>323</v>
      </c>
      <c r="AK15" s="120" t="s">
        <v>323</v>
      </c>
      <c r="AL15" s="120" t="s">
        <v>323</v>
      </c>
      <c r="AM15" s="115"/>
      <c r="AN15" s="114"/>
      <c r="AO15" s="114"/>
      <c r="AP15" s="114"/>
      <c r="AQ15" s="114"/>
      <c r="AR15" s="114"/>
      <c r="AS15" s="114"/>
      <c r="AT15" s="114"/>
      <c r="AU15" s="114"/>
      <c r="AV15" s="114"/>
      <c r="AW15" s="49"/>
      <c r="AX15" s="49"/>
      <c r="AY15" s="49"/>
      <c r="AZ15" s="49"/>
    </row>
    <row r="16" spans="1:52" s="40" customFormat="1" ht="16.5" customHeight="1" x14ac:dyDescent="0.25">
      <c r="A16" s="74" t="s">
        <v>325</v>
      </c>
      <c r="B16" s="75"/>
      <c r="C16" s="75"/>
      <c r="D16" s="75"/>
      <c r="E16" s="75"/>
      <c r="F16" s="75"/>
      <c r="G16" s="75"/>
      <c r="H16" s="75"/>
      <c r="I16" s="75"/>
      <c r="J16" s="75"/>
      <c r="K16" s="73"/>
      <c r="L16" s="73"/>
      <c r="M16" s="41"/>
      <c r="N16" s="49"/>
      <c r="O16" s="127" t="s">
        <v>365</v>
      </c>
      <c r="P16" s="132" t="s">
        <v>72</v>
      </c>
      <c r="Q16" s="117"/>
      <c r="R16" s="129">
        <v>15</v>
      </c>
      <c r="S16" s="129">
        <v>14</v>
      </c>
      <c r="T16" s="129">
        <v>14</v>
      </c>
      <c r="U16" s="129" t="s">
        <v>323</v>
      </c>
      <c r="V16" s="129" t="s">
        <v>323</v>
      </c>
      <c r="W16" s="129" t="s">
        <v>323</v>
      </c>
      <c r="X16" s="129" t="s">
        <v>323</v>
      </c>
      <c r="Y16" s="129" t="s">
        <v>323</v>
      </c>
      <c r="Z16" s="129" t="s">
        <v>323</v>
      </c>
      <c r="AA16" s="120" t="s">
        <v>323</v>
      </c>
      <c r="AB16" s="120" t="s">
        <v>323</v>
      </c>
      <c r="AC16" s="129" t="s">
        <v>323</v>
      </c>
      <c r="AD16" s="129" t="s">
        <v>323</v>
      </c>
      <c r="AE16" s="129" t="s">
        <v>323</v>
      </c>
      <c r="AF16" s="129" t="s">
        <v>323</v>
      </c>
      <c r="AG16" s="129" t="s">
        <v>323</v>
      </c>
      <c r="AH16" s="120" t="s">
        <v>323</v>
      </c>
      <c r="AI16" s="120" t="s">
        <v>323</v>
      </c>
      <c r="AJ16" s="120" t="s">
        <v>323</v>
      </c>
      <c r="AK16" s="120" t="s">
        <v>323</v>
      </c>
      <c r="AL16" s="120" t="s">
        <v>323</v>
      </c>
      <c r="AM16" s="115"/>
      <c r="AN16" s="114"/>
      <c r="AO16" s="114"/>
      <c r="AP16" s="114"/>
      <c r="AQ16" s="114"/>
      <c r="AR16" s="114"/>
      <c r="AS16" s="114"/>
      <c r="AT16" s="114"/>
      <c r="AU16" s="114"/>
      <c r="AV16" s="114"/>
      <c r="AW16" s="49"/>
      <c r="AX16" s="49"/>
      <c r="AY16" s="49"/>
      <c r="AZ16" s="49"/>
    </row>
    <row r="17" spans="1:52" s="40" customFormat="1" ht="16.5" customHeight="1" x14ac:dyDescent="0.25">
      <c r="A17" s="76" t="s">
        <v>334</v>
      </c>
      <c r="B17" s="77"/>
      <c r="C17" s="77"/>
      <c r="D17" s="77"/>
      <c r="E17" s="77"/>
      <c r="F17" s="77"/>
      <c r="G17" s="77"/>
      <c r="H17" s="77"/>
      <c r="I17" s="77"/>
      <c r="J17" s="77"/>
      <c r="K17" s="78"/>
      <c r="L17" s="73"/>
      <c r="M17" s="41"/>
      <c r="N17" s="49"/>
      <c r="O17" s="127" t="s">
        <v>366</v>
      </c>
      <c r="P17" s="127" t="s">
        <v>74</v>
      </c>
      <c r="Q17" s="117"/>
      <c r="R17" s="130">
        <v>15</v>
      </c>
      <c r="S17" s="130">
        <v>15</v>
      </c>
      <c r="T17" s="129">
        <v>15</v>
      </c>
      <c r="U17" s="129" t="s">
        <v>323</v>
      </c>
      <c r="V17" s="129" t="s">
        <v>323</v>
      </c>
      <c r="W17" s="129" t="s">
        <v>323</v>
      </c>
      <c r="X17" s="129" t="s">
        <v>323</v>
      </c>
      <c r="Y17" s="129" t="s">
        <v>323</v>
      </c>
      <c r="Z17" s="129" t="s">
        <v>323</v>
      </c>
      <c r="AA17" s="120" t="s">
        <v>323</v>
      </c>
      <c r="AB17" s="120" t="s">
        <v>323</v>
      </c>
      <c r="AC17" s="129" t="s">
        <v>323</v>
      </c>
      <c r="AD17" s="129" t="s">
        <v>323</v>
      </c>
      <c r="AE17" s="129" t="s">
        <v>323</v>
      </c>
      <c r="AF17" s="129" t="s">
        <v>323</v>
      </c>
      <c r="AG17" s="129" t="s">
        <v>323</v>
      </c>
      <c r="AH17" s="120" t="s">
        <v>323</v>
      </c>
      <c r="AI17" s="120" t="s">
        <v>323</v>
      </c>
      <c r="AJ17" s="120" t="s">
        <v>323</v>
      </c>
      <c r="AK17" s="120" t="s">
        <v>323</v>
      </c>
      <c r="AL17" s="120" t="s">
        <v>323</v>
      </c>
      <c r="AM17" s="115"/>
      <c r="AN17" s="114"/>
      <c r="AO17" s="114"/>
      <c r="AP17" s="114"/>
      <c r="AQ17" s="114"/>
      <c r="AR17" s="114"/>
      <c r="AS17" s="114"/>
      <c r="AT17" s="114"/>
      <c r="AU17" s="114"/>
      <c r="AV17" s="114"/>
      <c r="AW17" s="49"/>
      <c r="AX17" s="49"/>
      <c r="AY17" s="49"/>
      <c r="AZ17" s="49"/>
    </row>
    <row r="18" spans="1:52" s="40" customFormat="1" ht="16.5" customHeight="1" x14ac:dyDescent="0.25">
      <c r="A18" s="76" t="s">
        <v>335</v>
      </c>
      <c r="B18" s="77"/>
      <c r="C18" s="77"/>
      <c r="D18" s="77"/>
      <c r="E18" s="77"/>
      <c r="F18" s="77"/>
      <c r="G18" s="77"/>
      <c r="H18" s="77"/>
      <c r="I18" s="77"/>
      <c r="J18" s="77"/>
      <c r="K18" s="78"/>
      <c r="L18" s="73"/>
      <c r="M18" s="41"/>
      <c r="N18" s="49"/>
      <c r="O18" s="127" t="s">
        <v>367</v>
      </c>
      <c r="P18" s="127" t="s">
        <v>326</v>
      </c>
      <c r="Q18" s="117"/>
      <c r="R18" s="129">
        <v>15</v>
      </c>
      <c r="S18" s="129">
        <v>15</v>
      </c>
      <c r="T18" s="129">
        <v>15</v>
      </c>
      <c r="U18" s="129" t="s">
        <v>323</v>
      </c>
      <c r="V18" s="129" t="s">
        <v>323</v>
      </c>
      <c r="W18" s="129" t="s">
        <v>323</v>
      </c>
      <c r="X18" s="129" t="s">
        <v>323</v>
      </c>
      <c r="Y18" s="129" t="s">
        <v>323</v>
      </c>
      <c r="Z18" s="129" t="s">
        <v>323</v>
      </c>
      <c r="AA18" s="120" t="s">
        <v>323</v>
      </c>
      <c r="AB18" s="120" t="s">
        <v>323</v>
      </c>
      <c r="AC18" s="129" t="s">
        <v>323</v>
      </c>
      <c r="AD18" s="129" t="s">
        <v>323</v>
      </c>
      <c r="AE18" s="129" t="s">
        <v>323</v>
      </c>
      <c r="AF18" s="129" t="s">
        <v>323</v>
      </c>
      <c r="AG18" s="129" t="s">
        <v>323</v>
      </c>
      <c r="AH18" s="120" t="s">
        <v>323</v>
      </c>
      <c r="AI18" s="120" t="s">
        <v>323</v>
      </c>
      <c r="AJ18" s="120" t="s">
        <v>323</v>
      </c>
      <c r="AK18" s="120" t="s">
        <v>323</v>
      </c>
      <c r="AL18" s="120" t="s">
        <v>323</v>
      </c>
      <c r="AM18" s="115"/>
      <c r="AN18" s="114"/>
      <c r="AO18" s="114"/>
      <c r="AP18" s="114"/>
      <c r="AQ18" s="114"/>
      <c r="AR18" s="114"/>
      <c r="AS18" s="114"/>
      <c r="AT18" s="114"/>
      <c r="AU18" s="114"/>
      <c r="AV18" s="114"/>
      <c r="AW18" s="49"/>
      <c r="AX18" s="49"/>
      <c r="AY18" s="49"/>
      <c r="AZ18" s="49"/>
    </row>
    <row r="19" spans="1:52" s="40" customFormat="1" ht="16.5" customHeight="1" x14ac:dyDescent="0.25">
      <c r="A19" s="76" t="s">
        <v>336</v>
      </c>
      <c r="B19" s="59"/>
      <c r="C19" s="59"/>
      <c r="D19" s="59"/>
      <c r="E19" s="59"/>
      <c r="F19" s="59"/>
      <c r="G19" s="59"/>
      <c r="H19" s="59"/>
      <c r="I19" s="59"/>
      <c r="J19" s="59"/>
      <c r="K19" s="79"/>
      <c r="L19" s="73"/>
      <c r="M19" s="41"/>
      <c r="N19" s="49"/>
      <c r="O19" s="127" t="s">
        <v>305</v>
      </c>
      <c r="P19" s="127" t="s">
        <v>82</v>
      </c>
      <c r="Q19" s="117"/>
      <c r="R19" s="129">
        <v>15</v>
      </c>
      <c r="S19" s="129">
        <v>15</v>
      </c>
      <c r="T19" s="129">
        <v>15</v>
      </c>
      <c r="U19" s="129">
        <v>15</v>
      </c>
      <c r="V19" s="129">
        <v>15</v>
      </c>
      <c r="W19" s="129">
        <v>20</v>
      </c>
      <c r="X19" s="129" t="s">
        <v>323</v>
      </c>
      <c r="Y19" s="129" t="s">
        <v>323</v>
      </c>
      <c r="Z19" s="129" t="s">
        <v>323</v>
      </c>
      <c r="AA19" s="120" t="s">
        <v>323</v>
      </c>
      <c r="AB19" s="120" t="s">
        <v>323</v>
      </c>
      <c r="AC19" s="129" t="s">
        <v>323</v>
      </c>
      <c r="AD19" s="129" t="s">
        <v>323</v>
      </c>
      <c r="AE19" s="129" t="s">
        <v>323</v>
      </c>
      <c r="AF19" s="129" t="s">
        <v>323</v>
      </c>
      <c r="AG19" s="129" t="s">
        <v>323</v>
      </c>
      <c r="AH19" s="120" t="s">
        <v>323</v>
      </c>
      <c r="AI19" s="120" t="s">
        <v>323</v>
      </c>
      <c r="AJ19" s="120" t="s">
        <v>323</v>
      </c>
      <c r="AK19" s="120" t="s">
        <v>323</v>
      </c>
      <c r="AL19" s="120" t="s">
        <v>323</v>
      </c>
      <c r="AM19" s="115"/>
      <c r="AN19" s="114"/>
      <c r="AO19" s="114"/>
      <c r="AP19" s="114"/>
      <c r="AQ19" s="114"/>
      <c r="AR19" s="114"/>
      <c r="AS19" s="114"/>
      <c r="AT19" s="114"/>
      <c r="AU19" s="114"/>
      <c r="AV19" s="114"/>
      <c r="AW19" s="49"/>
      <c r="AX19" s="49"/>
      <c r="AY19" s="49"/>
      <c r="AZ19" s="49"/>
    </row>
    <row r="20" spans="1:52" s="40" customFormat="1" ht="16.5" customHeight="1" x14ac:dyDescent="0.25">
      <c r="A20" s="76" t="s">
        <v>337</v>
      </c>
      <c r="B20" s="77"/>
      <c r="C20" s="77"/>
      <c r="D20" s="77"/>
      <c r="E20" s="77"/>
      <c r="F20" s="77"/>
      <c r="G20" s="77"/>
      <c r="H20" s="77"/>
      <c r="I20" s="77"/>
      <c r="J20" s="77"/>
      <c r="K20" s="78"/>
      <c r="L20" s="73"/>
      <c r="M20" s="41"/>
      <c r="N20" s="49"/>
      <c r="O20" s="127" t="s">
        <v>306</v>
      </c>
      <c r="P20" s="127" t="s">
        <v>84</v>
      </c>
      <c r="Q20" s="117"/>
      <c r="R20" s="129">
        <v>13</v>
      </c>
      <c r="S20" s="129">
        <v>13</v>
      </c>
      <c r="T20" s="129">
        <v>12</v>
      </c>
      <c r="U20" s="129" t="s">
        <v>323</v>
      </c>
      <c r="V20" s="129" t="s">
        <v>323</v>
      </c>
      <c r="W20" s="129" t="s">
        <v>323</v>
      </c>
      <c r="X20" s="129" t="s">
        <v>323</v>
      </c>
      <c r="Y20" s="129" t="s">
        <v>323</v>
      </c>
      <c r="Z20" s="129" t="s">
        <v>323</v>
      </c>
      <c r="AA20" s="120" t="s">
        <v>323</v>
      </c>
      <c r="AB20" s="120" t="s">
        <v>323</v>
      </c>
      <c r="AC20" s="129">
        <v>13</v>
      </c>
      <c r="AD20" s="129">
        <v>13</v>
      </c>
      <c r="AE20" s="129" t="s">
        <v>323</v>
      </c>
      <c r="AF20" s="129" t="s">
        <v>323</v>
      </c>
      <c r="AG20" s="129" t="s">
        <v>323</v>
      </c>
      <c r="AH20" s="120" t="s">
        <v>323</v>
      </c>
      <c r="AI20" s="120" t="s">
        <v>323</v>
      </c>
      <c r="AJ20" s="120" t="s">
        <v>323</v>
      </c>
      <c r="AK20" s="120" t="s">
        <v>323</v>
      </c>
      <c r="AL20" s="120" t="s">
        <v>323</v>
      </c>
      <c r="AM20" s="115"/>
      <c r="AN20" s="114"/>
      <c r="AO20" s="114"/>
      <c r="AP20" s="114"/>
      <c r="AQ20" s="114"/>
      <c r="AR20" s="114"/>
      <c r="AS20" s="114"/>
      <c r="AT20" s="114"/>
      <c r="AU20" s="114"/>
      <c r="AV20" s="114"/>
      <c r="AW20" s="49"/>
      <c r="AX20" s="49"/>
      <c r="AY20" s="49"/>
      <c r="AZ20" s="49"/>
    </row>
    <row r="21" spans="1:52" s="40" customFormat="1" ht="16.5" customHeight="1" x14ac:dyDescent="0.25">
      <c r="A21" s="80" t="s">
        <v>338</v>
      </c>
      <c r="B21" s="81"/>
      <c r="C21" s="81"/>
      <c r="D21" s="81"/>
      <c r="E21" s="81"/>
      <c r="F21" s="81"/>
      <c r="G21" s="81"/>
      <c r="H21" s="81"/>
      <c r="I21" s="81"/>
      <c r="J21" s="81"/>
      <c r="K21" s="82"/>
      <c r="L21" s="73"/>
      <c r="M21" s="41"/>
      <c r="N21" s="49"/>
      <c r="O21" s="127" t="s">
        <v>368</v>
      </c>
      <c r="P21" s="127" t="s">
        <v>86</v>
      </c>
      <c r="Q21" s="117"/>
      <c r="R21" s="129">
        <v>15</v>
      </c>
      <c r="S21" s="129">
        <v>15</v>
      </c>
      <c r="T21" s="129">
        <v>15</v>
      </c>
      <c r="U21" s="129" t="s">
        <v>323</v>
      </c>
      <c r="V21" s="129" t="s">
        <v>323</v>
      </c>
      <c r="W21" s="129" t="s">
        <v>323</v>
      </c>
      <c r="X21" s="129" t="s">
        <v>323</v>
      </c>
      <c r="Y21" s="129" t="s">
        <v>323</v>
      </c>
      <c r="Z21" s="129" t="s">
        <v>323</v>
      </c>
      <c r="AA21" s="120" t="s">
        <v>323</v>
      </c>
      <c r="AB21" s="120" t="s">
        <v>323</v>
      </c>
      <c r="AC21" s="129">
        <v>15</v>
      </c>
      <c r="AD21" s="129">
        <v>15</v>
      </c>
      <c r="AE21" s="129">
        <v>15</v>
      </c>
      <c r="AF21" s="129" t="s">
        <v>323</v>
      </c>
      <c r="AG21" s="129" t="s">
        <v>323</v>
      </c>
      <c r="AH21" s="120" t="s">
        <v>323</v>
      </c>
      <c r="AI21" s="120" t="s">
        <v>323</v>
      </c>
      <c r="AJ21" s="120" t="s">
        <v>323</v>
      </c>
      <c r="AK21" s="120" t="s">
        <v>323</v>
      </c>
      <c r="AL21" s="120" t="s">
        <v>323</v>
      </c>
      <c r="AM21" s="115"/>
      <c r="AN21" s="114"/>
      <c r="AO21" s="114"/>
      <c r="AP21" s="114"/>
      <c r="AQ21" s="114"/>
      <c r="AR21" s="114"/>
      <c r="AS21" s="114"/>
      <c r="AT21" s="114"/>
      <c r="AU21" s="114"/>
      <c r="AV21" s="114"/>
      <c r="AW21" s="49"/>
      <c r="AX21" s="49"/>
      <c r="AY21" s="49"/>
      <c r="AZ21" s="49"/>
    </row>
    <row r="22" spans="1:52" s="37" customFormat="1" ht="15.75" customHeight="1" x14ac:dyDescent="0.25">
      <c r="A22" s="44"/>
      <c r="B22" s="44"/>
      <c r="C22" s="44"/>
      <c r="D22" s="44"/>
      <c r="E22" s="44"/>
      <c r="F22" s="44"/>
      <c r="G22" s="44"/>
      <c r="H22" s="44"/>
      <c r="I22" s="36">
        <v>0.17199999999999999</v>
      </c>
      <c r="J22" s="36">
        <v>2.4500000000000001E-2</v>
      </c>
      <c r="K22" s="83"/>
      <c r="L22" s="44"/>
      <c r="M22" s="44"/>
      <c r="N22" s="44"/>
      <c r="O22" s="127" t="s">
        <v>369</v>
      </c>
      <c r="P22" s="127" t="s">
        <v>88</v>
      </c>
      <c r="Q22" s="117"/>
      <c r="R22" s="129" t="s">
        <v>323</v>
      </c>
      <c r="S22" s="129" t="s">
        <v>323</v>
      </c>
      <c r="T22" s="129" t="s">
        <v>323</v>
      </c>
      <c r="U22" s="129" t="s">
        <v>323</v>
      </c>
      <c r="V22" s="129" t="s">
        <v>323</v>
      </c>
      <c r="W22" s="129" t="s">
        <v>323</v>
      </c>
      <c r="X22" s="129" t="s">
        <v>323</v>
      </c>
      <c r="Y22" s="129" t="s">
        <v>323</v>
      </c>
      <c r="Z22" s="129" t="s">
        <v>323</v>
      </c>
      <c r="AA22" s="120" t="s">
        <v>323</v>
      </c>
      <c r="AB22" s="120" t="s">
        <v>323</v>
      </c>
      <c r="AC22" s="129">
        <v>12</v>
      </c>
      <c r="AD22" s="129">
        <v>12</v>
      </c>
      <c r="AE22" s="129">
        <v>13</v>
      </c>
      <c r="AF22" s="129" t="s">
        <v>323</v>
      </c>
      <c r="AG22" s="129" t="s">
        <v>323</v>
      </c>
      <c r="AH22" s="120" t="s">
        <v>323</v>
      </c>
      <c r="AI22" s="120" t="s">
        <v>323</v>
      </c>
      <c r="AJ22" s="120" t="s">
        <v>323</v>
      </c>
      <c r="AK22" s="120" t="s">
        <v>323</v>
      </c>
      <c r="AL22" s="120" t="s">
        <v>323</v>
      </c>
      <c r="AM22" s="121"/>
      <c r="AN22" s="122"/>
      <c r="AO22" s="122"/>
      <c r="AP22" s="122"/>
      <c r="AQ22" s="122"/>
      <c r="AR22" s="122"/>
      <c r="AS22" s="122"/>
      <c r="AT22" s="122"/>
      <c r="AU22" s="122"/>
      <c r="AV22" s="122"/>
      <c r="AW22" s="52"/>
      <c r="AX22" s="51"/>
      <c r="AY22" s="51"/>
      <c r="AZ22" s="51"/>
    </row>
    <row r="23" spans="1:52" s="37" customFormat="1" ht="27" customHeight="1" x14ac:dyDescent="0.25">
      <c r="A23" s="146" t="s">
        <v>330</v>
      </c>
      <c r="B23" s="143" t="s">
        <v>289</v>
      </c>
      <c r="C23" s="144"/>
      <c r="D23" s="144"/>
      <c r="E23" s="144"/>
      <c r="F23" s="145"/>
      <c r="G23" s="146" t="s">
        <v>292</v>
      </c>
      <c r="H23" s="157" t="s">
        <v>297</v>
      </c>
      <c r="I23" s="158"/>
      <c r="J23" s="158"/>
      <c r="K23" s="159"/>
      <c r="L23" s="153" t="s">
        <v>290</v>
      </c>
      <c r="N23" s="51"/>
      <c r="O23" s="127" t="s">
        <v>307</v>
      </c>
      <c r="P23" s="132" t="s">
        <v>370</v>
      </c>
      <c r="Q23" s="117"/>
      <c r="R23" s="129">
        <v>13</v>
      </c>
      <c r="S23" s="129">
        <v>14</v>
      </c>
      <c r="T23" s="129">
        <v>14</v>
      </c>
      <c r="U23" s="129">
        <v>14</v>
      </c>
      <c r="V23" s="129" t="s">
        <v>323</v>
      </c>
      <c r="W23" s="129" t="s">
        <v>323</v>
      </c>
      <c r="X23" s="129" t="s">
        <v>323</v>
      </c>
      <c r="Y23" s="129" t="s">
        <v>323</v>
      </c>
      <c r="Z23" s="129" t="s">
        <v>323</v>
      </c>
      <c r="AA23" s="120" t="s">
        <v>323</v>
      </c>
      <c r="AB23" s="120" t="s">
        <v>323</v>
      </c>
      <c r="AC23" s="129" t="s">
        <v>323</v>
      </c>
      <c r="AD23" s="129" t="s">
        <v>323</v>
      </c>
      <c r="AE23" s="129" t="s">
        <v>323</v>
      </c>
      <c r="AF23" s="129" t="s">
        <v>323</v>
      </c>
      <c r="AG23" s="129" t="s">
        <v>323</v>
      </c>
      <c r="AH23" s="120" t="s">
        <v>323</v>
      </c>
      <c r="AI23" s="120" t="s">
        <v>323</v>
      </c>
      <c r="AJ23" s="120" t="s">
        <v>323</v>
      </c>
      <c r="AK23" s="120" t="s">
        <v>323</v>
      </c>
      <c r="AL23" s="120" t="s">
        <v>323</v>
      </c>
      <c r="AM23" s="121"/>
      <c r="AN23" s="122"/>
      <c r="AO23" s="122"/>
      <c r="AP23" s="122"/>
      <c r="AQ23" s="122"/>
      <c r="AR23" s="122"/>
      <c r="AS23" s="122"/>
      <c r="AT23" s="122"/>
      <c r="AU23" s="122"/>
      <c r="AV23" s="122"/>
      <c r="AW23" s="52"/>
      <c r="AX23" s="51"/>
      <c r="AY23" s="51"/>
      <c r="AZ23" s="51"/>
    </row>
    <row r="24" spans="1:52" s="37" customFormat="1" ht="16.5" customHeight="1" x14ac:dyDescent="0.25">
      <c r="A24" s="147"/>
      <c r="B24" s="84" t="s">
        <v>339</v>
      </c>
      <c r="C24" s="84" t="s">
        <v>340</v>
      </c>
      <c r="D24" s="84" t="s">
        <v>341</v>
      </c>
      <c r="E24" s="84" t="s">
        <v>342</v>
      </c>
      <c r="F24" s="84" t="s">
        <v>343</v>
      </c>
      <c r="G24" s="147"/>
      <c r="H24" s="85" t="s">
        <v>296</v>
      </c>
      <c r="I24" s="86" t="s">
        <v>293</v>
      </c>
      <c r="J24" s="86" t="s">
        <v>294</v>
      </c>
      <c r="K24" s="86" t="s">
        <v>321</v>
      </c>
      <c r="L24" s="154"/>
      <c r="N24" s="51"/>
      <c r="O24" s="127" t="s">
        <v>371</v>
      </c>
      <c r="P24" s="132" t="s">
        <v>165</v>
      </c>
      <c r="Q24" s="117"/>
      <c r="R24" s="129">
        <v>13</v>
      </c>
      <c r="S24" s="129">
        <v>15</v>
      </c>
      <c r="T24" s="129">
        <v>15</v>
      </c>
      <c r="U24" s="129">
        <v>13</v>
      </c>
      <c r="V24" s="129">
        <v>15</v>
      </c>
      <c r="W24" s="129">
        <v>15</v>
      </c>
      <c r="X24" s="129">
        <v>13</v>
      </c>
      <c r="Y24" s="129">
        <v>13</v>
      </c>
      <c r="Z24" s="129">
        <v>12</v>
      </c>
      <c r="AA24" s="120" t="s">
        <v>323</v>
      </c>
      <c r="AB24" s="120" t="s">
        <v>323</v>
      </c>
      <c r="AC24" s="129" t="s">
        <v>323</v>
      </c>
      <c r="AD24" s="129" t="s">
        <v>323</v>
      </c>
      <c r="AE24" s="129" t="s">
        <v>323</v>
      </c>
      <c r="AF24" s="129" t="s">
        <v>323</v>
      </c>
      <c r="AG24" s="129" t="s">
        <v>323</v>
      </c>
      <c r="AH24" s="120" t="s">
        <v>323</v>
      </c>
      <c r="AI24" s="120" t="s">
        <v>323</v>
      </c>
      <c r="AJ24" s="120" t="s">
        <v>323</v>
      </c>
      <c r="AK24" s="120" t="s">
        <v>323</v>
      </c>
      <c r="AL24" s="120" t="s">
        <v>323</v>
      </c>
      <c r="AM24" s="121"/>
      <c r="AN24" s="122"/>
      <c r="AO24" s="122"/>
      <c r="AP24" s="122"/>
      <c r="AQ24" s="122"/>
      <c r="AR24" s="122"/>
      <c r="AS24" s="122"/>
      <c r="AT24" s="122"/>
      <c r="AU24" s="122"/>
      <c r="AV24" s="122"/>
      <c r="AW24" s="52"/>
      <c r="AX24" s="51"/>
      <c r="AY24" s="51"/>
      <c r="AZ24" s="51"/>
    </row>
    <row r="25" spans="1:52" s="37" customFormat="1" ht="16.5" customHeight="1" x14ac:dyDescent="0.2">
      <c r="A25" s="87" t="s">
        <v>301</v>
      </c>
      <c r="B25" s="88"/>
      <c r="C25" s="88"/>
      <c r="D25" s="88"/>
      <c r="E25" s="88"/>
      <c r="F25" s="88"/>
      <c r="G25" s="89">
        <f>SUM(B25:F25)</f>
        <v>0</v>
      </c>
      <c r="H25" s="90">
        <f>23*G25</f>
        <v>0</v>
      </c>
      <c r="I25" s="91">
        <f>(H25*$I$22)</f>
        <v>0</v>
      </c>
      <c r="J25" s="91">
        <f>(H25*$J$22)</f>
        <v>0</v>
      </c>
      <c r="K25" s="92"/>
      <c r="L25" s="93">
        <f>SUM(H25:K25)</f>
        <v>0</v>
      </c>
      <c r="N25" s="51"/>
      <c r="O25" s="127" t="s">
        <v>308</v>
      </c>
      <c r="P25" s="132" t="s">
        <v>309</v>
      </c>
      <c r="Q25" s="117"/>
      <c r="R25" s="129">
        <v>15</v>
      </c>
      <c r="S25" s="129">
        <v>15</v>
      </c>
      <c r="T25" s="129">
        <v>12</v>
      </c>
      <c r="U25" s="129" t="s">
        <v>323</v>
      </c>
      <c r="V25" s="129" t="s">
        <v>323</v>
      </c>
      <c r="W25" s="129" t="s">
        <v>323</v>
      </c>
      <c r="X25" s="129" t="s">
        <v>323</v>
      </c>
      <c r="Y25" s="129" t="s">
        <v>323</v>
      </c>
      <c r="Z25" s="129" t="s">
        <v>323</v>
      </c>
      <c r="AA25" s="120" t="s">
        <v>323</v>
      </c>
      <c r="AB25" s="120" t="s">
        <v>323</v>
      </c>
      <c r="AC25" s="129" t="s">
        <v>323</v>
      </c>
      <c r="AD25" s="129" t="s">
        <v>323</v>
      </c>
      <c r="AE25" s="129" t="s">
        <v>323</v>
      </c>
      <c r="AF25" s="129" t="s">
        <v>323</v>
      </c>
      <c r="AG25" s="129" t="s">
        <v>323</v>
      </c>
      <c r="AH25" s="120" t="s">
        <v>323</v>
      </c>
      <c r="AI25" s="120" t="s">
        <v>323</v>
      </c>
      <c r="AJ25" s="120" t="s">
        <v>323</v>
      </c>
      <c r="AK25" s="120" t="s">
        <v>323</v>
      </c>
      <c r="AL25" s="120" t="s">
        <v>323</v>
      </c>
      <c r="AM25" s="121"/>
      <c r="AN25" s="122"/>
      <c r="AO25" s="122"/>
      <c r="AP25" s="122"/>
      <c r="AQ25" s="122"/>
      <c r="AR25" s="122"/>
      <c r="AS25" s="122"/>
      <c r="AT25" s="122"/>
      <c r="AU25" s="122"/>
      <c r="AV25" s="122"/>
      <c r="AW25" s="52"/>
      <c r="AX25" s="51"/>
      <c r="AY25" s="51"/>
      <c r="AZ25" s="51"/>
    </row>
    <row r="26" spans="1:52" s="37" customFormat="1" ht="16.5" customHeight="1" x14ac:dyDescent="0.2">
      <c r="A26" s="94"/>
      <c r="B26" s="89"/>
      <c r="C26" s="89"/>
      <c r="D26" s="89"/>
      <c r="E26" s="89"/>
      <c r="F26" s="89"/>
      <c r="G26" s="89">
        <f>SUM(B26:F26)</f>
        <v>0</v>
      </c>
      <c r="H26" s="90">
        <f t="shared" ref="H26:H42" si="0">44*G26</f>
        <v>0</v>
      </c>
      <c r="I26" s="95">
        <f>(H26*$I$22)</f>
        <v>0</v>
      </c>
      <c r="J26" s="95">
        <f t="shared" ref="J26:J42" si="1">(H26*$J$22)</f>
        <v>0</v>
      </c>
      <c r="K26" s="96"/>
      <c r="L26" s="95">
        <f>SUM(H26:K26)</f>
        <v>0</v>
      </c>
      <c r="N26" s="51"/>
      <c r="O26" s="127" t="s">
        <v>372</v>
      </c>
      <c r="P26" s="132" t="s">
        <v>373</v>
      </c>
      <c r="Q26" s="117"/>
      <c r="R26" s="129" t="s">
        <v>323</v>
      </c>
      <c r="S26" s="129" t="s">
        <v>323</v>
      </c>
      <c r="T26" s="129" t="s">
        <v>323</v>
      </c>
      <c r="U26" s="129" t="s">
        <v>323</v>
      </c>
      <c r="V26" s="129" t="s">
        <v>323</v>
      </c>
      <c r="W26" s="129" t="s">
        <v>323</v>
      </c>
      <c r="X26" s="129" t="s">
        <v>323</v>
      </c>
      <c r="Y26" s="129" t="s">
        <v>323</v>
      </c>
      <c r="Z26" s="129" t="s">
        <v>323</v>
      </c>
      <c r="AA26" s="120" t="s">
        <v>323</v>
      </c>
      <c r="AB26" s="120" t="s">
        <v>323</v>
      </c>
      <c r="AC26" s="129">
        <v>12</v>
      </c>
      <c r="AD26" s="129">
        <v>12</v>
      </c>
      <c r="AE26" s="129">
        <v>12</v>
      </c>
      <c r="AF26" s="129" t="s">
        <v>323</v>
      </c>
      <c r="AG26" s="129" t="s">
        <v>323</v>
      </c>
      <c r="AH26" s="120" t="s">
        <v>323</v>
      </c>
      <c r="AI26" s="120" t="s">
        <v>323</v>
      </c>
      <c r="AJ26" s="120" t="s">
        <v>323</v>
      </c>
      <c r="AK26" s="120" t="s">
        <v>323</v>
      </c>
      <c r="AL26" s="120" t="s">
        <v>323</v>
      </c>
      <c r="AM26" s="121"/>
      <c r="AN26" s="122"/>
      <c r="AO26" s="122"/>
      <c r="AP26" s="122"/>
      <c r="AQ26" s="122"/>
      <c r="AR26" s="122"/>
      <c r="AS26" s="122"/>
      <c r="AT26" s="122"/>
      <c r="AU26" s="122"/>
      <c r="AV26" s="122"/>
      <c r="AW26" s="52"/>
      <c r="AX26" s="51"/>
      <c r="AY26" s="51"/>
      <c r="AZ26" s="51"/>
    </row>
    <row r="27" spans="1:52" s="37" customFormat="1" ht="16.5" customHeight="1" x14ac:dyDescent="0.2">
      <c r="A27" s="97"/>
      <c r="B27" s="98"/>
      <c r="C27" s="98"/>
      <c r="D27" s="98"/>
      <c r="E27" s="98"/>
      <c r="F27" s="98"/>
      <c r="G27" s="98">
        <f t="shared" ref="G27:G42" si="2">SUM(B27:F27)</f>
        <v>0</v>
      </c>
      <c r="H27" s="90">
        <f t="shared" si="0"/>
        <v>0</v>
      </c>
      <c r="I27" s="95">
        <f t="shared" ref="I27:I40" si="3">(H27*$I$22)</f>
        <v>0</v>
      </c>
      <c r="J27" s="95">
        <f t="shared" si="1"/>
        <v>0</v>
      </c>
      <c r="K27" s="96"/>
      <c r="L27" s="95">
        <f t="shared" ref="L27:L42" si="4">SUM(H27:K27)</f>
        <v>0</v>
      </c>
      <c r="N27" s="51"/>
      <c r="O27" s="127" t="s">
        <v>310</v>
      </c>
      <c r="P27" s="132" t="s">
        <v>100</v>
      </c>
      <c r="Q27" s="117"/>
      <c r="R27" s="129">
        <v>15</v>
      </c>
      <c r="S27" s="129">
        <v>15</v>
      </c>
      <c r="T27" s="129" t="s">
        <v>323</v>
      </c>
      <c r="U27" s="129" t="s">
        <v>323</v>
      </c>
      <c r="V27" s="129" t="s">
        <v>323</v>
      </c>
      <c r="W27" s="129" t="s">
        <v>323</v>
      </c>
      <c r="X27" s="129" t="s">
        <v>323</v>
      </c>
      <c r="Y27" s="129" t="s">
        <v>323</v>
      </c>
      <c r="Z27" s="129" t="s">
        <v>323</v>
      </c>
      <c r="AA27" s="120" t="s">
        <v>323</v>
      </c>
      <c r="AB27" s="120" t="s">
        <v>323</v>
      </c>
      <c r="AC27" s="129" t="s">
        <v>323</v>
      </c>
      <c r="AD27" s="129" t="s">
        <v>323</v>
      </c>
      <c r="AE27" s="129" t="s">
        <v>323</v>
      </c>
      <c r="AF27" s="129" t="s">
        <v>323</v>
      </c>
      <c r="AG27" s="129" t="s">
        <v>323</v>
      </c>
      <c r="AH27" s="120" t="s">
        <v>323</v>
      </c>
      <c r="AI27" s="120" t="s">
        <v>323</v>
      </c>
      <c r="AJ27" s="120" t="s">
        <v>323</v>
      </c>
      <c r="AK27" s="120" t="s">
        <v>323</v>
      </c>
      <c r="AL27" s="120" t="s">
        <v>323</v>
      </c>
      <c r="AM27" s="121"/>
      <c r="AN27" s="122"/>
      <c r="AO27" s="122"/>
      <c r="AP27" s="122"/>
      <c r="AQ27" s="122"/>
      <c r="AR27" s="122"/>
      <c r="AS27" s="122"/>
      <c r="AT27" s="122"/>
      <c r="AU27" s="122"/>
      <c r="AV27" s="122"/>
      <c r="AW27" s="52"/>
      <c r="AX27" s="51"/>
      <c r="AY27" s="51"/>
      <c r="AZ27" s="51"/>
    </row>
    <row r="28" spans="1:52" s="37" customFormat="1" ht="16.5" customHeight="1" x14ac:dyDescent="0.2">
      <c r="A28" s="97"/>
      <c r="B28" s="98"/>
      <c r="C28" s="98"/>
      <c r="D28" s="98"/>
      <c r="E28" s="98"/>
      <c r="F28" s="98"/>
      <c r="G28" s="98">
        <f t="shared" si="2"/>
        <v>0</v>
      </c>
      <c r="H28" s="90">
        <f t="shared" si="0"/>
        <v>0</v>
      </c>
      <c r="I28" s="95">
        <f t="shared" si="3"/>
        <v>0</v>
      </c>
      <c r="J28" s="95">
        <f t="shared" si="1"/>
        <v>0</v>
      </c>
      <c r="K28" s="96"/>
      <c r="L28" s="95">
        <f t="shared" si="4"/>
        <v>0</v>
      </c>
      <c r="N28" s="56"/>
      <c r="O28" s="127" t="s">
        <v>327</v>
      </c>
      <c r="P28" s="132" t="s">
        <v>106</v>
      </c>
      <c r="Q28" s="117"/>
      <c r="R28" s="129">
        <v>13</v>
      </c>
      <c r="S28" s="129">
        <v>13</v>
      </c>
      <c r="T28" s="129">
        <v>12</v>
      </c>
      <c r="U28" s="129">
        <v>12</v>
      </c>
      <c r="V28" s="129" t="s">
        <v>323</v>
      </c>
      <c r="W28" s="129" t="s">
        <v>323</v>
      </c>
      <c r="X28" s="129" t="s">
        <v>323</v>
      </c>
      <c r="Y28" s="129" t="s">
        <v>323</v>
      </c>
      <c r="Z28" s="129" t="s">
        <v>323</v>
      </c>
      <c r="AA28" s="120" t="s">
        <v>323</v>
      </c>
      <c r="AB28" s="120" t="s">
        <v>323</v>
      </c>
      <c r="AC28" s="129" t="s">
        <v>323</v>
      </c>
      <c r="AD28" s="129" t="s">
        <v>323</v>
      </c>
      <c r="AE28" s="129" t="s">
        <v>323</v>
      </c>
      <c r="AF28" s="129" t="s">
        <v>323</v>
      </c>
      <c r="AG28" s="129" t="s">
        <v>323</v>
      </c>
      <c r="AH28" s="120" t="s">
        <v>323</v>
      </c>
      <c r="AI28" s="120" t="s">
        <v>323</v>
      </c>
      <c r="AJ28" s="120" t="s">
        <v>323</v>
      </c>
      <c r="AK28" s="120" t="s">
        <v>323</v>
      </c>
      <c r="AL28" s="120" t="s">
        <v>323</v>
      </c>
      <c r="AM28" s="121"/>
      <c r="AN28" s="122"/>
      <c r="AO28" s="122"/>
      <c r="AP28" s="122"/>
      <c r="AQ28" s="122"/>
      <c r="AR28" s="122"/>
      <c r="AS28" s="122"/>
      <c r="AT28" s="122"/>
      <c r="AU28" s="122"/>
      <c r="AV28" s="122"/>
      <c r="AW28" s="52"/>
      <c r="AX28" s="51"/>
      <c r="AY28" s="51"/>
      <c r="AZ28" s="51"/>
    </row>
    <row r="29" spans="1:52" s="37" customFormat="1" ht="16.5" customHeight="1" x14ac:dyDescent="0.2">
      <c r="A29" s="97"/>
      <c r="B29" s="98"/>
      <c r="C29" s="98"/>
      <c r="D29" s="98"/>
      <c r="E29" s="98"/>
      <c r="F29" s="98"/>
      <c r="G29" s="98">
        <f t="shared" si="2"/>
        <v>0</v>
      </c>
      <c r="H29" s="90">
        <f t="shared" si="0"/>
        <v>0</v>
      </c>
      <c r="I29" s="95">
        <f t="shared" si="3"/>
        <v>0</v>
      </c>
      <c r="J29" s="95">
        <f t="shared" si="1"/>
        <v>0</v>
      </c>
      <c r="K29" s="96"/>
      <c r="L29" s="95">
        <f t="shared" si="4"/>
        <v>0</v>
      </c>
      <c r="N29" s="51"/>
      <c r="O29" s="127" t="s">
        <v>328</v>
      </c>
      <c r="P29" s="132" t="s">
        <v>108</v>
      </c>
      <c r="Q29" s="117"/>
      <c r="R29" s="129">
        <v>15</v>
      </c>
      <c r="S29" s="129">
        <v>15</v>
      </c>
      <c r="T29" s="129">
        <v>15</v>
      </c>
      <c r="U29" s="129">
        <v>15</v>
      </c>
      <c r="V29" s="129" t="s">
        <v>323</v>
      </c>
      <c r="W29" s="129" t="s">
        <v>323</v>
      </c>
      <c r="X29" s="129" t="s">
        <v>323</v>
      </c>
      <c r="Y29" s="129" t="s">
        <v>323</v>
      </c>
      <c r="Z29" s="129" t="s">
        <v>323</v>
      </c>
      <c r="AA29" s="120" t="s">
        <v>323</v>
      </c>
      <c r="AB29" s="120" t="s">
        <v>323</v>
      </c>
      <c r="AC29" s="129" t="s">
        <v>323</v>
      </c>
      <c r="AD29" s="129" t="s">
        <v>323</v>
      </c>
      <c r="AE29" s="129" t="s">
        <v>323</v>
      </c>
      <c r="AF29" s="129" t="s">
        <v>323</v>
      </c>
      <c r="AG29" s="129" t="s">
        <v>323</v>
      </c>
      <c r="AH29" s="120" t="s">
        <v>323</v>
      </c>
      <c r="AI29" s="120" t="s">
        <v>323</v>
      </c>
      <c r="AJ29" s="120" t="s">
        <v>323</v>
      </c>
      <c r="AK29" s="120" t="s">
        <v>323</v>
      </c>
      <c r="AL29" s="120" t="s">
        <v>323</v>
      </c>
      <c r="AM29" s="121"/>
      <c r="AN29" s="122"/>
      <c r="AO29" s="122"/>
      <c r="AP29" s="122"/>
      <c r="AQ29" s="122"/>
      <c r="AR29" s="122"/>
      <c r="AS29" s="122"/>
      <c r="AT29" s="122"/>
      <c r="AU29" s="122"/>
      <c r="AV29" s="122"/>
      <c r="AW29" s="52"/>
      <c r="AX29" s="51"/>
      <c r="AY29" s="51"/>
      <c r="AZ29" s="51"/>
    </row>
    <row r="30" spans="1:52" s="37" customFormat="1" ht="16.5" customHeight="1" x14ac:dyDescent="0.2">
      <c r="A30" s="97"/>
      <c r="B30" s="98"/>
      <c r="C30" s="98"/>
      <c r="D30" s="98"/>
      <c r="E30" s="98"/>
      <c r="F30" s="98"/>
      <c r="G30" s="98">
        <f t="shared" si="2"/>
        <v>0</v>
      </c>
      <c r="H30" s="90">
        <f t="shared" si="0"/>
        <v>0</v>
      </c>
      <c r="I30" s="95">
        <f t="shared" si="3"/>
        <v>0</v>
      </c>
      <c r="J30" s="95">
        <f t="shared" si="1"/>
        <v>0</v>
      </c>
      <c r="K30" s="96"/>
      <c r="L30" s="95">
        <f t="shared" si="4"/>
        <v>0</v>
      </c>
      <c r="N30" s="51"/>
      <c r="O30" s="127" t="s">
        <v>374</v>
      </c>
      <c r="P30" s="132" t="s">
        <v>375</v>
      </c>
      <c r="Q30" s="117"/>
      <c r="R30" s="129">
        <v>15</v>
      </c>
      <c r="S30" s="129">
        <v>15</v>
      </c>
      <c r="T30" s="129" t="s">
        <v>323</v>
      </c>
      <c r="U30" s="129" t="s">
        <v>323</v>
      </c>
      <c r="V30" s="129" t="s">
        <v>323</v>
      </c>
      <c r="W30" s="129" t="s">
        <v>323</v>
      </c>
      <c r="X30" s="129" t="s">
        <v>323</v>
      </c>
      <c r="Y30" s="129" t="s">
        <v>323</v>
      </c>
      <c r="Z30" s="129" t="s">
        <v>323</v>
      </c>
      <c r="AA30" s="120" t="s">
        <v>323</v>
      </c>
      <c r="AB30" s="120" t="s">
        <v>323</v>
      </c>
      <c r="AC30" s="129" t="s">
        <v>323</v>
      </c>
      <c r="AD30" s="129" t="s">
        <v>323</v>
      </c>
      <c r="AE30" s="129" t="s">
        <v>323</v>
      </c>
      <c r="AF30" s="129" t="s">
        <v>323</v>
      </c>
      <c r="AG30" s="129" t="s">
        <v>323</v>
      </c>
      <c r="AH30" s="120" t="s">
        <v>323</v>
      </c>
      <c r="AI30" s="120" t="s">
        <v>323</v>
      </c>
      <c r="AJ30" s="120" t="s">
        <v>323</v>
      </c>
      <c r="AK30" s="120" t="s">
        <v>323</v>
      </c>
      <c r="AL30" s="120" t="s">
        <v>323</v>
      </c>
      <c r="AM30" s="121"/>
      <c r="AN30" s="122"/>
      <c r="AO30" s="122"/>
      <c r="AP30" s="122"/>
      <c r="AQ30" s="122"/>
      <c r="AR30" s="122"/>
      <c r="AS30" s="122"/>
      <c r="AT30" s="122"/>
      <c r="AU30" s="122"/>
      <c r="AV30" s="122"/>
      <c r="AW30" s="52"/>
      <c r="AX30" s="51"/>
      <c r="AY30" s="51"/>
      <c r="AZ30" s="51"/>
    </row>
    <row r="31" spans="1:52" s="37" customFormat="1" ht="16.5" customHeight="1" x14ac:dyDescent="0.2">
      <c r="A31" s="97"/>
      <c r="B31" s="98"/>
      <c r="C31" s="98"/>
      <c r="D31" s="98"/>
      <c r="E31" s="98"/>
      <c r="F31" s="98"/>
      <c r="G31" s="98">
        <f t="shared" si="2"/>
        <v>0</v>
      </c>
      <c r="H31" s="90">
        <f t="shared" si="0"/>
        <v>0</v>
      </c>
      <c r="I31" s="95">
        <f t="shared" si="3"/>
        <v>0</v>
      </c>
      <c r="J31" s="95">
        <f t="shared" si="1"/>
        <v>0</v>
      </c>
      <c r="K31" s="96"/>
      <c r="L31" s="95">
        <f t="shared" si="4"/>
        <v>0</v>
      </c>
      <c r="N31" s="51"/>
      <c r="O31" s="127" t="s">
        <v>376</v>
      </c>
      <c r="P31" s="132" t="s">
        <v>122</v>
      </c>
      <c r="Q31" s="117"/>
      <c r="R31" s="129">
        <v>15</v>
      </c>
      <c r="S31" s="129">
        <v>15</v>
      </c>
      <c r="T31" s="129">
        <v>18</v>
      </c>
      <c r="U31" s="129" t="s">
        <v>323</v>
      </c>
      <c r="V31" s="129" t="s">
        <v>323</v>
      </c>
      <c r="W31" s="129" t="s">
        <v>323</v>
      </c>
      <c r="X31" s="129" t="s">
        <v>323</v>
      </c>
      <c r="Y31" s="129" t="s">
        <v>323</v>
      </c>
      <c r="Z31" s="129" t="s">
        <v>323</v>
      </c>
      <c r="AA31" s="120" t="s">
        <v>323</v>
      </c>
      <c r="AB31" s="120" t="s">
        <v>323</v>
      </c>
      <c r="AC31" s="129">
        <v>14</v>
      </c>
      <c r="AD31" s="129">
        <v>12</v>
      </c>
      <c r="AE31" s="129">
        <v>17</v>
      </c>
      <c r="AF31" s="129" t="s">
        <v>323</v>
      </c>
      <c r="AG31" s="129" t="s">
        <v>323</v>
      </c>
      <c r="AH31" s="120" t="s">
        <v>323</v>
      </c>
      <c r="AI31" s="120" t="s">
        <v>323</v>
      </c>
      <c r="AJ31" s="120" t="s">
        <v>323</v>
      </c>
      <c r="AK31" s="120" t="s">
        <v>323</v>
      </c>
      <c r="AL31" s="120" t="s">
        <v>323</v>
      </c>
      <c r="AM31" s="121"/>
      <c r="AN31" s="122"/>
      <c r="AO31" s="122"/>
      <c r="AP31" s="122"/>
      <c r="AQ31" s="122"/>
      <c r="AR31" s="122"/>
      <c r="AS31" s="122"/>
      <c r="AT31" s="122"/>
      <c r="AU31" s="122"/>
      <c r="AV31" s="122"/>
      <c r="AW31" s="52"/>
      <c r="AX31" s="51"/>
      <c r="AY31" s="51"/>
      <c r="AZ31" s="51"/>
    </row>
    <row r="32" spans="1:52" s="37" customFormat="1" ht="16.5" customHeight="1" x14ac:dyDescent="0.2">
      <c r="A32" s="97"/>
      <c r="B32" s="98"/>
      <c r="C32" s="98"/>
      <c r="D32" s="98"/>
      <c r="E32" s="98"/>
      <c r="F32" s="98"/>
      <c r="G32" s="98">
        <f t="shared" si="2"/>
        <v>0</v>
      </c>
      <c r="H32" s="90">
        <f t="shared" si="0"/>
        <v>0</v>
      </c>
      <c r="I32" s="95">
        <f t="shared" si="3"/>
        <v>0</v>
      </c>
      <c r="J32" s="95">
        <f t="shared" si="1"/>
        <v>0</v>
      </c>
      <c r="K32" s="96"/>
      <c r="L32" s="95">
        <f t="shared" si="4"/>
        <v>0</v>
      </c>
      <c r="N32" s="51"/>
      <c r="O32" s="127" t="s">
        <v>311</v>
      </c>
      <c r="P32" s="132" t="s">
        <v>312</v>
      </c>
      <c r="Q32" s="117"/>
      <c r="R32" s="129">
        <v>15</v>
      </c>
      <c r="S32" s="129">
        <v>15</v>
      </c>
      <c r="T32" s="129">
        <v>15</v>
      </c>
      <c r="U32" s="129" t="s">
        <v>323</v>
      </c>
      <c r="V32" s="129" t="s">
        <v>323</v>
      </c>
      <c r="W32" s="129" t="s">
        <v>323</v>
      </c>
      <c r="X32" s="129" t="s">
        <v>323</v>
      </c>
      <c r="Y32" s="129" t="s">
        <v>323</v>
      </c>
      <c r="Z32" s="129" t="s">
        <v>323</v>
      </c>
      <c r="AA32" s="120" t="s">
        <v>323</v>
      </c>
      <c r="AB32" s="120" t="s">
        <v>323</v>
      </c>
      <c r="AC32" s="129">
        <v>15</v>
      </c>
      <c r="AD32" s="129">
        <v>15</v>
      </c>
      <c r="AE32" s="129">
        <v>15</v>
      </c>
      <c r="AF32" s="129" t="s">
        <v>323</v>
      </c>
      <c r="AG32" s="129" t="s">
        <v>323</v>
      </c>
      <c r="AH32" s="120" t="s">
        <v>323</v>
      </c>
      <c r="AI32" s="120" t="s">
        <v>323</v>
      </c>
      <c r="AJ32" s="120" t="s">
        <v>323</v>
      </c>
      <c r="AK32" s="120" t="s">
        <v>323</v>
      </c>
      <c r="AL32" s="120" t="s">
        <v>323</v>
      </c>
      <c r="AM32" s="121"/>
      <c r="AN32" s="122"/>
      <c r="AO32" s="122"/>
      <c r="AP32" s="122"/>
      <c r="AQ32" s="122"/>
      <c r="AR32" s="122"/>
      <c r="AS32" s="122"/>
      <c r="AT32" s="122"/>
      <c r="AU32" s="122"/>
      <c r="AV32" s="122"/>
      <c r="AW32" s="52"/>
      <c r="AX32" s="51"/>
      <c r="AY32" s="51"/>
      <c r="AZ32" s="51"/>
    </row>
    <row r="33" spans="1:52" s="37" customFormat="1" ht="16.5" customHeight="1" x14ac:dyDescent="0.2">
      <c r="A33" s="97"/>
      <c r="B33" s="98"/>
      <c r="C33" s="98"/>
      <c r="D33" s="98"/>
      <c r="E33" s="98"/>
      <c r="F33" s="98"/>
      <c r="G33" s="98">
        <f t="shared" si="2"/>
        <v>0</v>
      </c>
      <c r="H33" s="90">
        <f t="shared" si="0"/>
        <v>0</v>
      </c>
      <c r="I33" s="95">
        <f t="shared" si="3"/>
        <v>0</v>
      </c>
      <c r="J33" s="95">
        <f t="shared" si="1"/>
        <v>0</v>
      </c>
      <c r="K33" s="96"/>
      <c r="L33" s="95">
        <f t="shared" si="4"/>
        <v>0</v>
      </c>
      <c r="N33" s="51"/>
      <c r="O33" s="127" t="s">
        <v>377</v>
      </c>
      <c r="P33" s="132" t="s">
        <v>159</v>
      </c>
      <c r="Q33" s="117"/>
      <c r="R33" s="129">
        <v>15</v>
      </c>
      <c r="S33" s="129">
        <v>15</v>
      </c>
      <c r="T33" s="129">
        <v>15</v>
      </c>
      <c r="U33" s="129">
        <v>15</v>
      </c>
      <c r="V33" s="129" t="s">
        <v>323</v>
      </c>
      <c r="W33" s="129" t="s">
        <v>323</v>
      </c>
      <c r="X33" s="129" t="s">
        <v>323</v>
      </c>
      <c r="Y33" s="129" t="s">
        <v>323</v>
      </c>
      <c r="Z33" s="129" t="s">
        <v>323</v>
      </c>
      <c r="AA33" s="120" t="s">
        <v>323</v>
      </c>
      <c r="AB33" s="120" t="s">
        <v>323</v>
      </c>
      <c r="AC33" s="129">
        <v>15</v>
      </c>
      <c r="AD33" s="129">
        <v>15</v>
      </c>
      <c r="AE33" s="129">
        <v>15</v>
      </c>
      <c r="AF33" s="129">
        <v>15</v>
      </c>
      <c r="AG33" s="129" t="s">
        <v>323</v>
      </c>
      <c r="AH33" s="120" t="s">
        <v>323</v>
      </c>
      <c r="AI33" s="120" t="s">
        <v>323</v>
      </c>
      <c r="AJ33" s="120" t="s">
        <v>323</v>
      </c>
      <c r="AK33" s="120" t="s">
        <v>323</v>
      </c>
      <c r="AL33" s="120" t="s">
        <v>323</v>
      </c>
      <c r="AM33" s="121"/>
      <c r="AN33" s="122"/>
      <c r="AO33" s="122"/>
      <c r="AP33" s="122"/>
      <c r="AQ33" s="122"/>
      <c r="AR33" s="122"/>
      <c r="AS33" s="122"/>
      <c r="AT33" s="122"/>
      <c r="AU33" s="122"/>
      <c r="AV33" s="122"/>
      <c r="AW33" s="52"/>
      <c r="AX33" s="51"/>
      <c r="AY33" s="51"/>
      <c r="AZ33" s="51"/>
    </row>
    <row r="34" spans="1:52" s="37" customFormat="1" ht="16.5" customHeight="1" x14ac:dyDescent="0.2">
      <c r="A34" s="97"/>
      <c r="B34" s="98"/>
      <c r="C34" s="98"/>
      <c r="D34" s="98"/>
      <c r="E34" s="98"/>
      <c r="F34" s="98"/>
      <c r="G34" s="98">
        <f t="shared" si="2"/>
        <v>0</v>
      </c>
      <c r="H34" s="90">
        <f t="shared" si="0"/>
        <v>0</v>
      </c>
      <c r="I34" s="95">
        <f t="shared" si="3"/>
        <v>0</v>
      </c>
      <c r="J34" s="95">
        <f t="shared" si="1"/>
        <v>0</v>
      </c>
      <c r="K34" s="96"/>
      <c r="L34" s="95">
        <f t="shared" si="4"/>
        <v>0</v>
      </c>
      <c r="N34" s="51"/>
      <c r="O34" s="127" t="s">
        <v>378</v>
      </c>
      <c r="P34" s="132" t="s">
        <v>125</v>
      </c>
      <c r="Q34" s="121"/>
      <c r="R34" s="129">
        <v>15</v>
      </c>
      <c r="S34" s="129">
        <v>15</v>
      </c>
      <c r="T34" s="129">
        <v>15</v>
      </c>
      <c r="U34" s="129">
        <v>15</v>
      </c>
      <c r="V34" s="129" t="s">
        <v>323</v>
      </c>
      <c r="W34" s="129" t="s">
        <v>323</v>
      </c>
      <c r="X34" s="129" t="s">
        <v>323</v>
      </c>
      <c r="Y34" s="129" t="s">
        <v>323</v>
      </c>
      <c r="Z34" s="129" t="s">
        <v>323</v>
      </c>
      <c r="AA34" s="120" t="s">
        <v>323</v>
      </c>
      <c r="AB34" s="120" t="s">
        <v>323</v>
      </c>
      <c r="AC34" s="129">
        <v>15</v>
      </c>
      <c r="AD34" s="129">
        <v>15</v>
      </c>
      <c r="AE34" s="129">
        <v>15</v>
      </c>
      <c r="AF34" s="129" t="s">
        <v>323</v>
      </c>
      <c r="AG34" s="129" t="s">
        <v>323</v>
      </c>
      <c r="AH34" s="120" t="s">
        <v>323</v>
      </c>
      <c r="AI34" s="120" t="s">
        <v>323</v>
      </c>
      <c r="AJ34" s="120" t="s">
        <v>323</v>
      </c>
      <c r="AK34" s="120" t="s">
        <v>323</v>
      </c>
      <c r="AL34" s="120" t="s">
        <v>323</v>
      </c>
      <c r="AM34" s="121"/>
      <c r="AN34" s="122"/>
      <c r="AO34" s="122"/>
      <c r="AP34" s="122"/>
      <c r="AQ34" s="122"/>
      <c r="AR34" s="122"/>
      <c r="AS34" s="122"/>
      <c r="AT34" s="122"/>
      <c r="AU34" s="122"/>
      <c r="AV34" s="122"/>
      <c r="AW34" s="52"/>
      <c r="AX34" s="51"/>
      <c r="AY34" s="51"/>
      <c r="AZ34" s="51"/>
    </row>
    <row r="35" spans="1:52" s="37" customFormat="1" ht="16.5" customHeight="1" x14ac:dyDescent="0.2">
      <c r="A35" s="97"/>
      <c r="B35" s="98"/>
      <c r="C35" s="98"/>
      <c r="D35" s="98"/>
      <c r="E35" s="98"/>
      <c r="F35" s="98"/>
      <c r="G35" s="98">
        <f t="shared" si="2"/>
        <v>0</v>
      </c>
      <c r="H35" s="90">
        <f t="shared" si="0"/>
        <v>0</v>
      </c>
      <c r="I35" s="95">
        <f t="shared" si="3"/>
        <v>0</v>
      </c>
      <c r="J35" s="95">
        <f t="shared" si="1"/>
        <v>0</v>
      </c>
      <c r="K35" s="96"/>
      <c r="L35" s="95">
        <f t="shared" si="4"/>
        <v>0</v>
      </c>
      <c r="N35" s="51"/>
      <c r="O35" s="127" t="s">
        <v>379</v>
      </c>
      <c r="P35" s="132" t="s">
        <v>161</v>
      </c>
      <c r="Q35" s="121"/>
      <c r="R35" s="129">
        <v>15</v>
      </c>
      <c r="S35" s="129">
        <v>15</v>
      </c>
      <c r="T35" s="129" t="s">
        <v>323</v>
      </c>
      <c r="U35" s="129" t="s">
        <v>323</v>
      </c>
      <c r="V35" s="129" t="s">
        <v>323</v>
      </c>
      <c r="W35" s="129" t="s">
        <v>323</v>
      </c>
      <c r="X35" s="129" t="s">
        <v>323</v>
      </c>
      <c r="Y35" s="129" t="s">
        <v>323</v>
      </c>
      <c r="Z35" s="129" t="s">
        <v>323</v>
      </c>
      <c r="AA35" s="120" t="s">
        <v>323</v>
      </c>
      <c r="AB35" s="120" t="s">
        <v>323</v>
      </c>
      <c r="AC35" s="129">
        <v>15</v>
      </c>
      <c r="AD35" s="129">
        <v>15</v>
      </c>
      <c r="AE35" s="129" t="s">
        <v>323</v>
      </c>
      <c r="AF35" s="129" t="s">
        <v>323</v>
      </c>
      <c r="AG35" s="129" t="s">
        <v>323</v>
      </c>
      <c r="AH35" s="120" t="s">
        <v>323</v>
      </c>
      <c r="AI35" s="120" t="s">
        <v>323</v>
      </c>
      <c r="AJ35" s="120" t="s">
        <v>323</v>
      </c>
      <c r="AK35" s="120" t="s">
        <v>323</v>
      </c>
      <c r="AL35" s="120" t="s">
        <v>323</v>
      </c>
      <c r="AM35" s="121"/>
      <c r="AN35" s="122"/>
      <c r="AO35" s="122"/>
      <c r="AP35" s="122"/>
      <c r="AQ35" s="122"/>
      <c r="AR35" s="122"/>
      <c r="AS35" s="122"/>
      <c r="AT35" s="122"/>
      <c r="AU35" s="122"/>
      <c r="AV35" s="122"/>
      <c r="AW35" s="52"/>
      <c r="AX35" s="51"/>
      <c r="AY35" s="51"/>
      <c r="AZ35" s="51"/>
    </row>
    <row r="36" spans="1:52" s="37" customFormat="1" ht="16.5" customHeight="1" x14ac:dyDescent="0.2">
      <c r="A36" s="97"/>
      <c r="B36" s="98"/>
      <c r="C36" s="98"/>
      <c r="D36" s="98"/>
      <c r="E36" s="98"/>
      <c r="F36" s="98"/>
      <c r="G36" s="98">
        <f t="shared" si="2"/>
        <v>0</v>
      </c>
      <c r="H36" s="90">
        <f t="shared" si="0"/>
        <v>0</v>
      </c>
      <c r="I36" s="95">
        <f t="shared" si="3"/>
        <v>0</v>
      </c>
      <c r="J36" s="95">
        <f t="shared" si="1"/>
        <v>0</v>
      </c>
      <c r="K36" s="96"/>
      <c r="L36" s="95">
        <f t="shared" si="4"/>
        <v>0</v>
      </c>
      <c r="N36" s="51"/>
      <c r="O36" s="127" t="s">
        <v>380</v>
      </c>
      <c r="P36" s="132" t="s">
        <v>129</v>
      </c>
      <c r="Q36" s="121"/>
      <c r="R36" s="129">
        <v>15</v>
      </c>
      <c r="S36" s="129">
        <v>15</v>
      </c>
      <c r="T36" s="129">
        <v>15</v>
      </c>
      <c r="U36" s="129" t="s">
        <v>323</v>
      </c>
      <c r="V36" s="129" t="s">
        <v>323</v>
      </c>
      <c r="W36" s="129" t="s">
        <v>323</v>
      </c>
      <c r="X36" s="129" t="s">
        <v>323</v>
      </c>
      <c r="Y36" s="129" t="s">
        <v>323</v>
      </c>
      <c r="Z36" s="129" t="s">
        <v>323</v>
      </c>
      <c r="AA36" s="120" t="s">
        <v>323</v>
      </c>
      <c r="AB36" s="120" t="s">
        <v>323</v>
      </c>
      <c r="AC36" s="129" t="s">
        <v>323</v>
      </c>
      <c r="AD36" s="129" t="s">
        <v>323</v>
      </c>
      <c r="AE36" s="129" t="s">
        <v>323</v>
      </c>
      <c r="AF36" s="129" t="s">
        <v>323</v>
      </c>
      <c r="AG36" s="129" t="s">
        <v>323</v>
      </c>
      <c r="AH36" s="120" t="s">
        <v>323</v>
      </c>
      <c r="AI36" s="120" t="s">
        <v>323</v>
      </c>
      <c r="AJ36" s="120" t="s">
        <v>323</v>
      </c>
      <c r="AK36" s="120" t="s">
        <v>323</v>
      </c>
      <c r="AL36" s="120" t="s">
        <v>323</v>
      </c>
      <c r="AM36" s="121"/>
      <c r="AN36" s="122"/>
      <c r="AO36" s="122"/>
      <c r="AP36" s="122"/>
      <c r="AQ36" s="122"/>
      <c r="AR36" s="122"/>
      <c r="AS36" s="122"/>
      <c r="AT36" s="122"/>
      <c r="AU36" s="122"/>
      <c r="AV36" s="122"/>
      <c r="AW36" s="52"/>
      <c r="AX36" s="51"/>
      <c r="AY36" s="51"/>
      <c r="AZ36" s="51"/>
    </row>
    <row r="37" spans="1:52" s="37" customFormat="1" ht="16.5" customHeight="1" x14ac:dyDescent="0.2">
      <c r="A37" s="97"/>
      <c r="B37" s="98"/>
      <c r="C37" s="98"/>
      <c r="D37" s="98"/>
      <c r="E37" s="98"/>
      <c r="F37" s="98"/>
      <c r="G37" s="98">
        <f t="shared" si="2"/>
        <v>0</v>
      </c>
      <c r="H37" s="90">
        <f t="shared" si="0"/>
        <v>0</v>
      </c>
      <c r="I37" s="95">
        <f t="shared" si="3"/>
        <v>0</v>
      </c>
      <c r="J37" s="95">
        <f t="shared" si="1"/>
        <v>0</v>
      </c>
      <c r="K37" s="96"/>
      <c r="L37" s="95">
        <f t="shared" si="4"/>
        <v>0</v>
      </c>
      <c r="N37" s="51"/>
      <c r="O37" s="127" t="s">
        <v>394</v>
      </c>
      <c r="P37" s="127" t="s">
        <v>133</v>
      </c>
      <c r="Q37" s="121"/>
      <c r="R37" s="129">
        <v>15</v>
      </c>
      <c r="S37" s="129">
        <v>15</v>
      </c>
      <c r="T37" s="129">
        <v>15</v>
      </c>
      <c r="U37" s="129" t="s">
        <v>323</v>
      </c>
      <c r="V37" s="129" t="s">
        <v>323</v>
      </c>
      <c r="W37" s="129" t="s">
        <v>323</v>
      </c>
      <c r="X37" s="129" t="s">
        <v>323</v>
      </c>
      <c r="Y37" s="129" t="s">
        <v>323</v>
      </c>
      <c r="Z37" s="129" t="s">
        <v>323</v>
      </c>
      <c r="AA37" s="120" t="s">
        <v>323</v>
      </c>
      <c r="AB37" s="120" t="s">
        <v>323</v>
      </c>
      <c r="AC37" s="129" t="s">
        <v>323</v>
      </c>
      <c r="AD37" s="129" t="s">
        <v>323</v>
      </c>
      <c r="AE37" s="129" t="s">
        <v>323</v>
      </c>
      <c r="AF37" s="129" t="s">
        <v>323</v>
      </c>
      <c r="AG37" s="129" t="s">
        <v>323</v>
      </c>
      <c r="AH37" s="120" t="s">
        <v>323</v>
      </c>
      <c r="AI37" s="120" t="s">
        <v>323</v>
      </c>
      <c r="AJ37" s="120" t="s">
        <v>323</v>
      </c>
      <c r="AK37" s="120" t="s">
        <v>323</v>
      </c>
      <c r="AL37" s="120" t="s">
        <v>323</v>
      </c>
      <c r="AM37" s="121"/>
      <c r="AN37" s="122"/>
      <c r="AO37" s="122"/>
      <c r="AP37" s="122"/>
      <c r="AQ37" s="122"/>
      <c r="AR37" s="122"/>
      <c r="AS37" s="122"/>
      <c r="AT37" s="122"/>
      <c r="AU37" s="122"/>
      <c r="AV37" s="122"/>
      <c r="AW37" s="52"/>
      <c r="AX37" s="51"/>
      <c r="AY37" s="51"/>
      <c r="AZ37" s="51"/>
    </row>
    <row r="38" spans="1:52" s="37" customFormat="1" ht="16.5" customHeight="1" x14ac:dyDescent="0.2">
      <c r="A38" s="97"/>
      <c r="B38" s="98"/>
      <c r="C38" s="98"/>
      <c r="D38" s="98"/>
      <c r="E38" s="98"/>
      <c r="F38" s="98"/>
      <c r="G38" s="98">
        <f t="shared" si="2"/>
        <v>0</v>
      </c>
      <c r="H38" s="90">
        <f t="shared" si="0"/>
        <v>0</v>
      </c>
      <c r="I38" s="95">
        <f t="shared" si="3"/>
        <v>0</v>
      </c>
      <c r="J38" s="95">
        <f t="shared" si="1"/>
        <v>0</v>
      </c>
      <c r="K38" s="96"/>
      <c r="L38" s="95">
        <f t="shared" si="4"/>
        <v>0</v>
      </c>
      <c r="N38" s="51"/>
      <c r="O38" s="127" t="s">
        <v>313</v>
      </c>
      <c r="P38" s="127" t="s">
        <v>314</v>
      </c>
      <c r="Q38" s="121"/>
      <c r="R38" s="129">
        <v>14</v>
      </c>
      <c r="S38" s="129">
        <v>13</v>
      </c>
      <c r="T38" s="129">
        <v>15</v>
      </c>
      <c r="U38" s="129">
        <v>14</v>
      </c>
      <c r="V38" s="129" t="s">
        <v>323</v>
      </c>
      <c r="W38" s="129" t="s">
        <v>323</v>
      </c>
      <c r="X38" s="129" t="s">
        <v>323</v>
      </c>
      <c r="Y38" s="129" t="s">
        <v>323</v>
      </c>
      <c r="Z38" s="129" t="s">
        <v>323</v>
      </c>
      <c r="AA38" s="120" t="s">
        <v>323</v>
      </c>
      <c r="AB38" s="120" t="s">
        <v>323</v>
      </c>
      <c r="AC38" s="129" t="s">
        <v>323</v>
      </c>
      <c r="AD38" s="129" t="s">
        <v>323</v>
      </c>
      <c r="AE38" s="129" t="s">
        <v>323</v>
      </c>
      <c r="AF38" s="129" t="s">
        <v>323</v>
      </c>
      <c r="AG38" s="129" t="s">
        <v>323</v>
      </c>
      <c r="AH38" s="120" t="s">
        <v>323</v>
      </c>
      <c r="AI38" s="120" t="s">
        <v>323</v>
      </c>
      <c r="AJ38" s="120" t="s">
        <v>323</v>
      </c>
      <c r="AK38" s="120" t="s">
        <v>323</v>
      </c>
      <c r="AL38" s="120" t="s">
        <v>323</v>
      </c>
      <c r="AM38" s="121"/>
      <c r="AN38" s="122"/>
      <c r="AO38" s="122"/>
      <c r="AP38" s="122"/>
      <c r="AQ38" s="122"/>
      <c r="AR38" s="122"/>
      <c r="AS38" s="122"/>
      <c r="AT38" s="122"/>
      <c r="AU38" s="122"/>
      <c r="AV38" s="122"/>
      <c r="AW38" s="52"/>
      <c r="AX38" s="51"/>
      <c r="AY38" s="51"/>
      <c r="AZ38" s="51"/>
    </row>
    <row r="39" spans="1:52" s="37" customFormat="1" ht="16.5" customHeight="1" x14ac:dyDescent="0.2">
      <c r="A39" s="97"/>
      <c r="B39" s="98"/>
      <c r="C39" s="98"/>
      <c r="D39" s="98"/>
      <c r="E39" s="98"/>
      <c r="F39" s="98"/>
      <c r="G39" s="98">
        <f t="shared" si="2"/>
        <v>0</v>
      </c>
      <c r="H39" s="90">
        <f t="shared" si="0"/>
        <v>0</v>
      </c>
      <c r="I39" s="95">
        <f t="shared" si="3"/>
        <v>0</v>
      </c>
      <c r="J39" s="95">
        <f t="shared" si="1"/>
        <v>0</v>
      </c>
      <c r="K39" s="96"/>
      <c r="L39" s="95">
        <f t="shared" si="4"/>
        <v>0</v>
      </c>
      <c r="N39" s="51"/>
      <c r="O39" s="127" t="s">
        <v>381</v>
      </c>
      <c r="P39" s="127" t="s">
        <v>382</v>
      </c>
      <c r="Q39" s="121"/>
      <c r="R39" s="129">
        <v>14</v>
      </c>
      <c r="S39" s="129">
        <v>14</v>
      </c>
      <c r="T39" s="129" t="s">
        <v>323</v>
      </c>
      <c r="U39" s="129" t="s">
        <v>323</v>
      </c>
      <c r="V39" s="129" t="s">
        <v>323</v>
      </c>
      <c r="W39" s="129" t="s">
        <v>323</v>
      </c>
      <c r="X39" s="129" t="s">
        <v>323</v>
      </c>
      <c r="Y39" s="129" t="s">
        <v>323</v>
      </c>
      <c r="Z39" s="129" t="s">
        <v>323</v>
      </c>
      <c r="AA39" s="120" t="s">
        <v>323</v>
      </c>
      <c r="AB39" s="120" t="s">
        <v>323</v>
      </c>
      <c r="AC39" s="129" t="s">
        <v>323</v>
      </c>
      <c r="AD39" s="129" t="s">
        <v>323</v>
      </c>
      <c r="AE39" s="129" t="s">
        <v>323</v>
      </c>
      <c r="AF39" s="129" t="s">
        <v>323</v>
      </c>
      <c r="AG39" s="129" t="s">
        <v>323</v>
      </c>
      <c r="AH39" s="120" t="s">
        <v>323</v>
      </c>
      <c r="AI39" s="120" t="s">
        <v>323</v>
      </c>
      <c r="AJ39" s="120" t="s">
        <v>323</v>
      </c>
      <c r="AK39" s="120" t="s">
        <v>323</v>
      </c>
      <c r="AL39" s="120" t="s">
        <v>323</v>
      </c>
      <c r="AM39" s="121"/>
      <c r="AN39" s="122"/>
      <c r="AO39" s="122"/>
      <c r="AP39" s="122"/>
      <c r="AQ39" s="122"/>
      <c r="AR39" s="122"/>
      <c r="AS39" s="122"/>
      <c r="AT39" s="122"/>
      <c r="AU39" s="122"/>
      <c r="AV39" s="122"/>
      <c r="AW39" s="52"/>
      <c r="AX39" s="51"/>
      <c r="AY39" s="51"/>
      <c r="AZ39" s="51"/>
    </row>
    <row r="40" spans="1:52" s="37" customFormat="1" ht="16.5" customHeight="1" x14ac:dyDescent="0.2">
      <c r="A40" s="97"/>
      <c r="B40" s="98"/>
      <c r="C40" s="98"/>
      <c r="D40" s="98"/>
      <c r="E40" s="98"/>
      <c r="F40" s="98"/>
      <c r="G40" s="98">
        <f t="shared" si="2"/>
        <v>0</v>
      </c>
      <c r="H40" s="90">
        <f t="shared" si="0"/>
        <v>0</v>
      </c>
      <c r="I40" s="95">
        <f t="shared" si="3"/>
        <v>0</v>
      </c>
      <c r="J40" s="95">
        <f t="shared" si="1"/>
        <v>0</v>
      </c>
      <c r="K40" s="96"/>
      <c r="L40" s="95">
        <f t="shared" si="4"/>
        <v>0</v>
      </c>
      <c r="N40" s="51"/>
      <c r="O40" s="127" t="s">
        <v>383</v>
      </c>
      <c r="P40" s="127" t="s">
        <v>141</v>
      </c>
      <c r="Q40" s="121"/>
      <c r="R40" s="129">
        <v>14</v>
      </c>
      <c r="S40" s="129">
        <v>14</v>
      </c>
      <c r="T40" s="129">
        <v>13</v>
      </c>
      <c r="U40" s="129">
        <v>13</v>
      </c>
      <c r="V40" s="129" t="s">
        <v>323</v>
      </c>
      <c r="W40" s="129" t="s">
        <v>323</v>
      </c>
      <c r="X40" s="129" t="s">
        <v>323</v>
      </c>
      <c r="Y40" s="129" t="s">
        <v>323</v>
      </c>
      <c r="Z40" s="129" t="s">
        <v>323</v>
      </c>
      <c r="AA40" s="120" t="s">
        <v>323</v>
      </c>
      <c r="AB40" s="120" t="s">
        <v>323</v>
      </c>
      <c r="AC40" s="129" t="s">
        <v>323</v>
      </c>
      <c r="AD40" s="129" t="s">
        <v>323</v>
      </c>
      <c r="AE40" s="129" t="s">
        <v>323</v>
      </c>
      <c r="AF40" s="129" t="s">
        <v>323</v>
      </c>
      <c r="AG40" s="129" t="s">
        <v>323</v>
      </c>
      <c r="AH40" s="120" t="s">
        <v>323</v>
      </c>
      <c r="AI40" s="120" t="s">
        <v>323</v>
      </c>
      <c r="AJ40" s="120" t="s">
        <v>323</v>
      </c>
      <c r="AK40" s="120" t="s">
        <v>323</v>
      </c>
      <c r="AL40" s="120" t="s">
        <v>323</v>
      </c>
      <c r="AM40" s="121"/>
      <c r="AN40" s="122"/>
      <c r="AO40" s="122"/>
      <c r="AP40" s="122"/>
      <c r="AQ40" s="122"/>
      <c r="AR40" s="122"/>
      <c r="AS40" s="122"/>
      <c r="AT40" s="122"/>
      <c r="AU40" s="122"/>
      <c r="AV40" s="122"/>
      <c r="AW40" s="52"/>
      <c r="AX40" s="51"/>
      <c r="AY40" s="51"/>
      <c r="AZ40" s="51"/>
    </row>
    <row r="41" spans="1:52" s="37" customFormat="1" ht="16.5" customHeight="1" x14ac:dyDescent="0.2">
      <c r="A41" s="97"/>
      <c r="B41" s="98"/>
      <c r="C41" s="98"/>
      <c r="D41" s="98"/>
      <c r="E41" s="98"/>
      <c r="F41" s="98"/>
      <c r="G41" s="98">
        <f t="shared" si="2"/>
        <v>0</v>
      </c>
      <c r="H41" s="90">
        <f t="shared" si="0"/>
        <v>0</v>
      </c>
      <c r="I41" s="95">
        <f t="shared" ref="I41:I42" si="5">(H41*$I$22)</f>
        <v>0</v>
      </c>
      <c r="J41" s="95">
        <f t="shared" si="1"/>
        <v>0</v>
      </c>
      <c r="K41" s="96"/>
      <c r="L41" s="95">
        <f t="shared" si="4"/>
        <v>0</v>
      </c>
      <c r="N41" s="51"/>
      <c r="O41" s="127" t="s">
        <v>315</v>
      </c>
      <c r="P41" s="127" t="s">
        <v>384</v>
      </c>
      <c r="Q41" s="121"/>
      <c r="R41" s="129">
        <v>15</v>
      </c>
      <c r="S41" s="129" t="s">
        <v>323</v>
      </c>
      <c r="T41" s="129" t="s">
        <v>323</v>
      </c>
      <c r="U41" s="129" t="s">
        <v>323</v>
      </c>
      <c r="V41" s="129" t="s">
        <v>323</v>
      </c>
      <c r="W41" s="129" t="s">
        <v>323</v>
      </c>
      <c r="X41" s="129" t="s">
        <v>323</v>
      </c>
      <c r="Y41" s="129" t="s">
        <v>323</v>
      </c>
      <c r="Z41" s="129" t="s">
        <v>323</v>
      </c>
      <c r="AA41" s="120" t="s">
        <v>323</v>
      </c>
      <c r="AB41" s="120" t="s">
        <v>323</v>
      </c>
      <c r="AC41" s="129">
        <v>15</v>
      </c>
      <c r="AD41" s="129" t="s">
        <v>323</v>
      </c>
      <c r="AE41" s="129" t="s">
        <v>323</v>
      </c>
      <c r="AF41" s="129" t="s">
        <v>323</v>
      </c>
      <c r="AG41" s="129" t="s">
        <v>323</v>
      </c>
      <c r="AH41" s="120" t="s">
        <v>323</v>
      </c>
      <c r="AI41" s="120" t="s">
        <v>323</v>
      </c>
      <c r="AJ41" s="120" t="s">
        <v>323</v>
      </c>
      <c r="AK41" s="120" t="s">
        <v>323</v>
      </c>
      <c r="AL41" s="120" t="s">
        <v>323</v>
      </c>
      <c r="AM41" s="121"/>
      <c r="AN41" s="122"/>
      <c r="AO41" s="122"/>
      <c r="AP41" s="122"/>
      <c r="AQ41" s="122"/>
      <c r="AR41" s="122"/>
      <c r="AS41" s="122"/>
      <c r="AT41" s="122"/>
      <c r="AU41" s="122"/>
      <c r="AV41" s="122"/>
      <c r="AW41" s="52"/>
      <c r="AX41" s="51"/>
      <c r="AY41" s="51"/>
      <c r="AZ41" s="51"/>
    </row>
    <row r="42" spans="1:52" s="37" customFormat="1" ht="16.5" customHeight="1" x14ac:dyDescent="0.2">
      <c r="A42" s="99"/>
      <c r="B42" s="100"/>
      <c r="C42" s="100"/>
      <c r="D42" s="100"/>
      <c r="E42" s="100"/>
      <c r="F42" s="100"/>
      <c r="G42" s="100">
        <f t="shared" si="2"/>
        <v>0</v>
      </c>
      <c r="H42" s="101">
        <f t="shared" si="0"/>
        <v>0</v>
      </c>
      <c r="I42" s="102">
        <f t="shared" si="5"/>
        <v>0</v>
      </c>
      <c r="J42" s="102">
        <f t="shared" si="1"/>
        <v>0</v>
      </c>
      <c r="K42" s="103"/>
      <c r="L42" s="102">
        <f t="shared" si="4"/>
        <v>0</v>
      </c>
      <c r="N42" s="51"/>
      <c r="O42" s="127" t="s">
        <v>385</v>
      </c>
      <c r="P42" s="127" t="s">
        <v>147</v>
      </c>
      <c r="Q42" s="121"/>
      <c r="R42" s="129">
        <v>15</v>
      </c>
      <c r="S42" s="129">
        <v>14</v>
      </c>
      <c r="T42" s="129">
        <v>14</v>
      </c>
      <c r="U42" s="129" t="s">
        <v>323</v>
      </c>
      <c r="V42" s="129" t="s">
        <v>323</v>
      </c>
      <c r="W42" s="129" t="s">
        <v>323</v>
      </c>
      <c r="X42" s="129" t="s">
        <v>323</v>
      </c>
      <c r="Y42" s="129" t="s">
        <v>323</v>
      </c>
      <c r="Z42" s="129" t="s">
        <v>323</v>
      </c>
      <c r="AA42" s="120" t="s">
        <v>323</v>
      </c>
      <c r="AB42" s="120" t="s">
        <v>323</v>
      </c>
      <c r="AC42" s="129" t="s">
        <v>323</v>
      </c>
      <c r="AD42" s="129" t="s">
        <v>323</v>
      </c>
      <c r="AE42" s="129" t="s">
        <v>323</v>
      </c>
      <c r="AF42" s="129" t="s">
        <v>323</v>
      </c>
      <c r="AG42" s="129" t="s">
        <v>323</v>
      </c>
      <c r="AH42" s="120" t="s">
        <v>323</v>
      </c>
      <c r="AI42" s="120" t="s">
        <v>323</v>
      </c>
      <c r="AJ42" s="120" t="s">
        <v>323</v>
      </c>
      <c r="AK42" s="120" t="s">
        <v>323</v>
      </c>
      <c r="AL42" s="120" t="s">
        <v>323</v>
      </c>
      <c r="AM42" s="121"/>
      <c r="AN42" s="122"/>
      <c r="AO42" s="122"/>
      <c r="AP42" s="122"/>
      <c r="AQ42" s="122"/>
      <c r="AR42" s="122"/>
      <c r="AS42" s="122"/>
      <c r="AT42" s="122"/>
      <c r="AU42" s="122"/>
      <c r="AV42" s="122"/>
      <c r="AW42" s="52"/>
      <c r="AX42" s="51"/>
      <c r="AY42" s="51"/>
      <c r="AZ42" s="51"/>
    </row>
    <row r="43" spans="1:52" s="37" customFormat="1" ht="16.5" customHeight="1" x14ac:dyDescent="0.25">
      <c r="A43" s="104" t="s">
        <v>291</v>
      </c>
      <c r="B43" s="84" t="s">
        <v>11</v>
      </c>
      <c r="C43" s="84" t="s">
        <v>11</v>
      </c>
      <c r="D43" s="84" t="s">
        <v>11</v>
      </c>
      <c r="E43" s="84" t="s">
        <v>11</v>
      </c>
      <c r="F43" s="84" t="s">
        <v>11</v>
      </c>
      <c r="G43" s="84" t="s">
        <v>11</v>
      </c>
      <c r="H43" s="105">
        <f>SUM(H25:H42)</f>
        <v>0</v>
      </c>
      <c r="I43" s="106">
        <f>SUM(I25:I42)</f>
        <v>0</v>
      </c>
      <c r="J43" s="106">
        <f>SUM(J25:J42)</f>
        <v>0</v>
      </c>
      <c r="K43" s="106">
        <f>SUM(K25:K42)</f>
        <v>0</v>
      </c>
      <c r="L43" s="106">
        <f>SUM(L25:L42)</f>
        <v>0</v>
      </c>
      <c r="N43" s="51"/>
      <c r="O43" s="127" t="s">
        <v>316</v>
      </c>
      <c r="P43" s="127" t="s">
        <v>38</v>
      </c>
      <c r="Q43" s="121"/>
      <c r="R43" s="129">
        <v>12</v>
      </c>
      <c r="S43" s="129">
        <v>13</v>
      </c>
      <c r="T43" s="129">
        <v>12</v>
      </c>
      <c r="U43" s="129">
        <v>13</v>
      </c>
      <c r="V43" s="129" t="s">
        <v>323</v>
      </c>
      <c r="W43" s="129" t="s">
        <v>323</v>
      </c>
      <c r="X43" s="129" t="s">
        <v>323</v>
      </c>
      <c r="Y43" s="129" t="s">
        <v>323</v>
      </c>
      <c r="Z43" s="129" t="s">
        <v>323</v>
      </c>
      <c r="AA43" s="120" t="s">
        <v>323</v>
      </c>
      <c r="AB43" s="120" t="s">
        <v>323</v>
      </c>
      <c r="AC43" s="129">
        <v>12</v>
      </c>
      <c r="AD43" s="129">
        <v>13</v>
      </c>
      <c r="AE43" s="129">
        <v>12</v>
      </c>
      <c r="AF43" s="129">
        <v>13</v>
      </c>
      <c r="AG43" s="129" t="s">
        <v>323</v>
      </c>
      <c r="AH43" s="120" t="s">
        <v>323</v>
      </c>
      <c r="AI43" s="120" t="s">
        <v>323</v>
      </c>
      <c r="AJ43" s="120" t="s">
        <v>323</v>
      </c>
      <c r="AK43" s="120" t="s">
        <v>323</v>
      </c>
      <c r="AL43" s="120" t="s">
        <v>323</v>
      </c>
      <c r="AM43" s="121"/>
      <c r="AN43" s="122"/>
      <c r="AO43" s="122"/>
      <c r="AP43" s="122"/>
      <c r="AQ43" s="122"/>
      <c r="AR43" s="122"/>
      <c r="AS43" s="122"/>
      <c r="AT43" s="122"/>
      <c r="AU43" s="122"/>
      <c r="AV43" s="122"/>
      <c r="AW43" s="52"/>
      <c r="AX43" s="51"/>
      <c r="AY43" s="51"/>
      <c r="AZ43" s="51"/>
    </row>
    <row r="44" spans="1:52" s="37" customFormat="1" ht="15.75" customHeight="1" x14ac:dyDescent="0.25">
      <c r="A44" s="47" t="s">
        <v>298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50"/>
      <c r="O44" s="127" t="s">
        <v>386</v>
      </c>
      <c r="P44" s="127" t="s">
        <v>157</v>
      </c>
      <c r="Q44" s="121"/>
      <c r="R44" s="129">
        <v>15</v>
      </c>
      <c r="S44" s="129">
        <v>15</v>
      </c>
      <c r="T44" s="129">
        <v>15</v>
      </c>
      <c r="U44" s="129" t="s">
        <v>323</v>
      </c>
      <c r="V44" s="129" t="s">
        <v>323</v>
      </c>
      <c r="W44" s="129" t="s">
        <v>323</v>
      </c>
      <c r="X44" s="129" t="s">
        <v>323</v>
      </c>
      <c r="Y44" s="129" t="s">
        <v>323</v>
      </c>
      <c r="Z44" s="129" t="s">
        <v>323</v>
      </c>
      <c r="AA44" s="120" t="s">
        <v>323</v>
      </c>
      <c r="AB44" s="120" t="s">
        <v>323</v>
      </c>
      <c r="AC44" s="129" t="s">
        <v>323</v>
      </c>
      <c r="AD44" s="129" t="s">
        <v>323</v>
      </c>
      <c r="AE44" s="129" t="s">
        <v>323</v>
      </c>
      <c r="AF44" s="129" t="s">
        <v>323</v>
      </c>
      <c r="AG44" s="129" t="s">
        <v>323</v>
      </c>
      <c r="AH44" s="120" t="s">
        <v>323</v>
      </c>
      <c r="AI44" s="120" t="s">
        <v>323</v>
      </c>
      <c r="AJ44" s="120" t="s">
        <v>323</v>
      </c>
      <c r="AK44" s="120" t="s">
        <v>323</v>
      </c>
      <c r="AL44" s="120" t="s">
        <v>323</v>
      </c>
      <c r="AM44" s="121"/>
      <c r="AN44" s="122"/>
      <c r="AO44" s="122"/>
      <c r="AP44" s="122"/>
      <c r="AQ44" s="122"/>
      <c r="AR44" s="122"/>
      <c r="AS44" s="122"/>
      <c r="AT44" s="122"/>
      <c r="AU44" s="122"/>
      <c r="AV44" s="122"/>
      <c r="AW44" s="52"/>
      <c r="AX44" s="51"/>
      <c r="AY44" s="51"/>
      <c r="AZ44" s="51"/>
    </row>
    <row r="45" spans="1:52" s="37" customFormat="1" ht="13.5" customHeight="1" x14ac:dyDescent="0.25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50"/>
      <c r="O45" s="127" t="s">
        <v>387</v>
      </c>
      <c r="P45" s="127" t="s">
        <v>102</v>
      </c>
      <c r="Q45" s="121"/>
      <c r="R45" s="129">
        <v>12</v>
      </c>
      <c r="S45" s="129">
        <v>12</v>
      </c>
      <c r="T45" s="129">
        <v>12</v>
      </c>
      <c r="U45" s="129" t="s">
        <v>323</v>
      </c>
      <c r="V45" s="129" t="s">
        <v>323</v>
      </c>
      <c r="W45" s="129" t="s">
        <v>323</v>
      </c>
      <c r="X45" s="129" t="s">
        <v>323</v>
      </c>
      <c r="Y45" s="129" t="s">
        <v>323</v>
      </c>
      <c r="Z45" s="129" t="s">
        <v>323</v>
      </c>
      <c r="AA45" s="120" t="s">
        <v>323</v>
      </c>
      <c r="AB45" s="120" t="s">
        <v>323</v>
      </c>
      <c r="AC45" s="129">
        <v>12</v>
      </c>
      <c r="AD45" s="129">
        <v>12</v>
      </c>
      <c r="AE45" s="129">
        <v>12</v>
      </c>
      <c r="AF45" s="129" t="s">
        <v>323</v>
      </c>
      <c r="AG45" s="129" t="s">
        <v>323</v>
      </c>
      <c r="AH45" s="120" t="s">
        <v>323</v>
      </c>
      <c r="AI45" s="120" t="s">
        <v>323</v>
      </c>
      <c r="AJ45" s="120" t="s">
        <v>323</v>
      </c>
      <c r="AK45" s="120" t="s">
        <v>323</v>
      </c>
      <c r="AL45" s="120" t="s">
        <v>323</v>
      </c>
      <c r="AM45" s="121"/>
      <c r="AN45" s="122"/>
      <c r="AO45" s="122"/>
      <c r="AP45" s="122"/>
      <c r="AQ45" s="122"/>
      <c r="AR45" s="122"/>
      <c r="AS45" s="122"/>
      <c r="AT45" s="122"/>
      <c r="AU45" s="122"/>
      <c r="AV45" s="122"/>
      <c r="AW45" s="52"/>
      <c r="AX45" s="51"/>
      <c r="AY45" s="51"/>
      <c r="AZ45" s="51"/>
    </row>
    <row r="46" spans="1:52" s="37" customFormat="1" ht="15.75" customHeight="1" x14ac:dyDescent="0.25">
      <c r="A46" s="45" t="s">
        <v>344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50"/>
      <c r="O46" s="127" t="s">
        <v>388</v>
      </c>
      <c r="P46" s="127" t="s">
        <v>389</v>
      </c>
      <c r="Q46" s="121"/>
      <c r="R46" s="129">
        <v>15</v>
      </c>
      <c r="S46" s="129">
        <v>15</v>
      </c>
      <c r="T46" s="129">
        <v>15</v>
      </c>
      <c r="U46" s="129">
        <v>15</v>
      </c>
      <c r="V46" s="129" t="s">
        <v>323</v>
      </c>
      <c r="W46" s="129" t="s">
        <v>323</v>
      </c>
      <c r="X46" s="129" t="s">
        <v>323</v>
      </c>
      <c r="Y46" s="129" t="s">
        <v>323</v>
      </c>
      <c r="Z46" s="129" t="s">
        <v>323</v>
      </c>
      <c r="AA46" s="120" t="s">
        <v>323</v>
      </c>
      <c r="AB46" s="120" t="s">
        <v>323</v>
      </c>
      <c r="AC46" s="129" t="s">
        <v>323</v>
      </c>
      <c r="AD46" s="129" t="s">
        <v>323</v>
      </c>
      <c r="AE46" s="129" t="s">
        <v>323</v>
      </c>
      <c r="AF46" s="129" t="s">
        <v>323</v>
      </c>
      <c r="AG46" s="129" t="s">
        <v>323</v>
      </c>
      <c r="AH46" s="120" t="s">
        <v>323</v>
      </c>
      <c r="AI46" s="120" t="s">
        <v>323</v>
      </c>
      <c r="AJ46" s="120" t="s">
        <v>323</v>
      </c>
      <c r="AK46" s="120" t="s">
        <v>323</v>
      </c>
      <c r="AL46" s="120" t="s">
        <v>323</v>
      </c>
      <c r="AM46" s="121"/>
      <c r="AN46" s="122"/>
      <c r="AO46" s="122"/>
      <c r="AP46" s="122"/>
      <c r="AQ46" s="122"/>
      <c r="AR46" s="122"/>
      <c r="AS46" s="122"/>
      <c r="AT46" s="122"/>
      <c r="AU46" s="122"/>
      <c r="AV46" s="122"/>
      <c r="AW46" s="52"/>
      <c r="AX46" s="51"/>
      <c r="AY46" s="51"/>
      <c r="AZ46" s="51"/>
    </row>
    <row r="47" spans="1:52" s="37" customFormat="1" ht="30.75" customHeight="1" x14ac:dyDescent="0.25">
      <c r="A47" s="63" t="s">
        <v>287</v>
      </c>
      <c r="B47" s="63"/>
      <c r="C47" s="63"/>
      <c r="D47" s="62"/>
      <c r="E47" s="62"/>
      <c r="F47" s="62"/>
      <c r="G47" s="45"/>
      <c r="H47" s="45"/>
      <c r="I47" s="45"/>
      <c r="J47" s="45"/>
      <c r="K47" s="45"/>
      <c r="L47" s="45"/>
      <c r="M47" s="45"/>
      <c r="N47" s="50"/>
      <c r="O47" s="127" t="s">
        <v>390</v>
      </c>
      <c r="P47" s="127" t="s">
        <v>76</v>
      </c>
      <c r="Q47" s="121"/>
      <c r="R47" s="129">
        <v>15</v>
      </c>
      <c r="S47" s="129">
        <v>15</v>
      </c>
      <c r="T47" s="129" t="s">
        <v>323</v>
      </c>
      <c r="U47" s="129" t="s">
        <v>323</v>
      </c>
      <c r="V47" s="129" t="s">
        <v>323</v>
      </c>
      <c r="W47" s="129" t="s">
        <v>323</v>
      </c>
      <c r="X47" s="129" t="s">
        <v>323</v>
      </c>
      <c r="Y47" s="129" t="s">
        <v>323</v>
      </c>
      <c r="Z47" s="129" t="s">
        <v>323</v>
      </c>
      <c r="AA47" s="120" t="s">
        <v>323</v>
      </c>
      <c r="AB47" s="120" t="s">
        <v>323</v>
      </c>
      <c r="AC47" s="129" t="s">
        <v>323</v>
      </c>
      <c r="AD47" s="129" t="s">
        <v>323</v>
      </c>
      <c r="AE47" s="129" t="s">
        <v>323</v>
      </c>
      <c r="AF47" s="129" t="s">
        <v>323</v>
      </c>
      <c r="AG47" s="129" t="s">
        <v>323</v>
      </c>
      <c r="AH47" s="120" t="s">
        <v>323</v>
      </c>
      <c r="AI47" s="120" t="s">
        <v>323</v>
      </c>
      <c r="AJ47" s="120" t="s">
        <v>323</v>
      </c>
      <c r="AK47" s="120" t="s">
        <v>323</v>
      </c>
      <c r="AL47" s="120" t="s">
        <v>323</v>
      </c>
      <c r="AM47" s="121"/>
      <c r="AN47" s="122"/>
      <c r="AO47" s="122"/>
      <c r="AP47" s="122"/>
      <c r="AQ47" s="122"/>
      <c r="AR47" s="122"/>
      <c r="AS47" s="122"/>
      <c r="AT47" s="122"/>
      <c r="AU47" s="122"/>
      <c r="AV47" s="122"/>
      <c r="AW47" s="52"/>
      <c r="AX47" s="51"/>
      <c r="AY47" s="51"/>
      <c r="AZ47" s="51"/>
    </row>
    <row r="48" spans="1:52" s="40" customFormat="1" ht="14.25" customHeight="1" x14ac:dyDescent="0.25">
      <c r="A48" s="148" t="s">
        <v>0</v>
      </c>
      <c r="B48" s="150" t="s">
        <v>1</v>
      </c>
      <c r="C48" s="151"/>
      <c r="D48" s="151"/>
      <c r="E48" s="151"/>
      <c r="F48" s="151"/>
      <c r="G48" s="151"/>
      <c r="H48" s="151"/>
      <c r="I48" s="151"/>
      <c r="J48" s="151"/>
      <c r="K48" s="152"/>
      <c r="L48" s="66"/>
      <c r="M48" s="46"/>
      <c r="N48" s="49"/>
      <c r="O48" s="133" t="s">
        <v>317</v>
      </c>
      <c r="P48" s="127" t="s">
        <v>318</v>
      </c>
      <c r="Q48" s="121"/>
      <c r="R48" s="129">
        <v>15</v>
      </c>
      <c r="S48" s="129">
        <v>15</v>
      </c>
      <c r="T48" s="129">
        <v>15</v>
      </c>
      <c r="U48" s="129" t="s">
        <v>323</v>
      </c>
      <c r="V48" s="129" t="s">
        <v>323</v>
      </c>
      <c r="W48" s="129" t="s">
        <v>323</v>
      </c>
      <c r="X48" s="129" t="s">
        <v>323</v>
      </c>
      <c r="Y48" s="129" t="s">
        <v>323</v>
      </c>
      <c r="Z48" s="129" t="s">
        <v>323</v>
      </c>
      <c r="AA48" s="120" t="s">
        <v>323</v>
      </c>
      <c r="AB48" s="120" t="s">
        <v>323</v>
      </c>
      <c r="AC48" s="129">
        <v>15</v>
      </c>
      <c r="AD48" s="129">
        <v>15</v>
      </c>
      <c r="AE48" s="129" t="s">
        <v>323</v>
      </c>
      <c r="AF48" s="129" t="s">
        <v>323</v>
      </c>
      <c r="AG48" s="129" t="s">
        <v>323</v>
      </c>
      <c r="AH48" s="120" t="s">
        <v>323</v>
      </c>
      <c r="AI48" s="120" t="s">
        <v>323</v>
      </c>
      <c r="AJ48" s="120" t="s">
        <v>323</v>
      </c>
      <c r="AK48" s="120" t="s">
        <v>323</v>
      </c>
      <c r="AL48" s="120" t="s">
        <v>323</v>
      </c>
      <c r="AM48" s="115"/>
      <c r="AN48" s="114"/>
      <c r="AO48" s="114"/>
      <c r="AP48" s="114"/>
      <c r="AQ48" s="114"/>
      <c r="AR48" s="114"/>
      <c r="AS48" s="114"/>
      <c r="AT48" s="114"/>
      <c r="AU48" s="114"/>
      <c r="AV48" s="114"/>
      <c r="AW48" s="49"/>
      <c r="AX48" s="49"/>
      <c r="AY48" s="49"/>
      <c r="AZ48" s="49"/>
    </row>
    <row r="49" spans="1:52" s="40" customFormat="1" ht="14.25" customHeight="1" x14ac:dyDescent="0.25">
      <c r="A49" s="149"/>
      <c r="B49" s="67" t="s">
        <v>2</v>
      </c>
      <c r="C49" s="67" t="s">
        <v>3</v>
      </c>
      <c r="D49" s="67" t="s">
        <v>4</v>
      </c>
      <c r="E49" s="67" t="s">
        <v>5</v>
      </c>
      <c r="F49" s="67" t="s">
        <v>6</v>
      </c>
      <c r="G49" s="67" t="s">
        <v>7</v>
      </c>
      <c r="H49" s="67" t="s">
        <v>8</v>
      </c>
      <c r="I49" s="67" t="s">
        <v>9</v>
      </c>
      <c r="J49" s="67" t="s">
        <v>10</v>
      </c>
      <c r="K49" s="68" t="s">
        <v>11</v>
      </c>
      <c r="L49" s="69"/>
      <c r="M49" s="42"/>
      <c r="N49" s="49"/>
      <c r="O49" s="133" t="s">
        <v>391</v>
      </c>
      <c r="P49" s="127" t="s">
        <v>392</v>
      </c>
      <c r="Q49" s="115"/>
      <c r="R49" s="129">
        <v>14</v>
      </c>
      <c r="S49" s="129">
        <v>14</v>
      </c>
      <c r="T49" s="129">
        <v>13</v>
      </c>
      <c r="U49" s="129" t="s">
        <v>323</v>
      </c>
      <c r="V49" s="129" t="s">
        <v>323</v>
      </c>
      <c r="W49" s="129" t="s">
        <v>323</v>
      </c>
      <c r="X49" s="129" t="s">
        <v>323</v>
      </c>
      <c r="Y49" s="129" t="s">
        <v>323</v>
      </c>
      <c r="Z49" s="129" t="s">
        <v>323</v>
      </c>
      <c r="AA49" s="120" t="s">
        <v>323</v>
      </c>
      <c r="AB49" s="120" t="s">
        <v>323</v>
      </c>
      <c r="AC49" s="129" t="s">
        <v>323</v>
      </c>
      <c r="AD49" s="129" t="s">
        <v>323</v>
      </c>
      <c r="AE49" s="129" t="s">
        <v>323</v>
      </c>
      <c r="AF49" s="129" t="s">
        <v>323</v>
      </c>
      <c r="AG49" s="129" t="s">
        <v>323</v>
      </c>
      <c r="AH49" s="120" t="s">
        <v>323</v>
      </c>
      <c r="AI49" s="120" t="s">
        <v>323</v>
      </c>
      <c r="AJ49" s="120" t="s">
        <v>323</v>
      </c>
      <c r="AK49" s="120" t="s">
        <v>323</v>
      </c>
      <c r="AL49" s="120" t="s">
        <v>323</v>
      </c>
      <c r="AM49" s="115"/>
      <c r="AN49" s="114"/>
      <c r="AO49" s="114"/>
      <c r="AP49" s="114"/>
      <c r="AQ49" s="114"/>
      <c r="AR49" s="114"/>
      <c r="AS49" s="114"/>
      <c r="AT49" s="114"/>
      <c r="AU49" s="114"/>
      <c r="AV49" s="114"/>
      <c r="AW49" s="49"/>
      <c r="AX49" s="49"/>
      <c r="AY49" s="49"/>
      <c r="AZ49" s="49"/>
    </row>
    <row r="50" spans="1:52" s="40" customFormat="1" ht="16.5" customHeight="1" x14ac:dyDescent="0.25">
      <c r="A50" s="70" t="s">
        <v>324</v>
      </c>
      <c r="B50" s="71" t="e">
        <f>VLOOKUP($C$5,$O$5:$FM$52,15,FALSE)</f>
        <v>#N/A</v>
      </c>
      <c r="C50" s="71" t="e">
        <f>VLOOKUP($C$5,$O$5:$FM$52,16,FALSE)</f>
        <v>#N/A</v>
      </c>
      <c r="D50" s="71" t="e">
        <f>VLOOKUP($C$5,$O$5:$FM$52,17,FALSE)</f>
        <v>#N/A</v>
      </c>
      <c r="E50" s="71" t="e">
        <f>VLOOKUP($C$5,$O$5:$FM$52,18,FALSE)</f>
        <v>#N/A</v>
      </c>
      <c r="F50" s="71" t="e">
        <f>VLOOKUP($C$5,$O$5:$FM$52,19,FALSE)</f>
        <v>#N/A</v>
      </c>
      <c r="G50" s="71" t="e">
        <f>VLOOKUP($C$5,$O$5:$FM$52,20,FALSE)</f>
        <v>#N/A</v>
      </c>
      <c r="H50" s="71" t="e">
        <f>VLOOKUP($C$5,$O$5:$FM$52,21,FALSE)</f>
        <v>#N/A</v>
      </c>
      <c r="I50" s="71" t="e">
        <f>VLOOKUP($C$5,$O$5:$FM$52,22,FALSE)</f>
        <v>#N/A</v>
      </c>
      <c r="J50" s="71" t="e">
        <f>VLOOKUP($C$5,$O$5:$FM$52,23,FALSE)</f>
        <v>#N/A</v>
      </c>
      <c r="K50" s="72" t="e">
        <f>VLOOKUP($C$5,$O$5:$FM$52,24,FALSE)</f>
        <v>#N/A</v>
      </c>
      <c r="L50" s="73"/>
      <c r="M50" s="41"/>
      <c r="N50" s="49"/>
      <c r="O50" s="134" t="s">
        <v>393</v>
      </c>
      <c r="P50" s="127" t="s">
        <v>169</v>
      </c>
      <c r="Q50" s="115"/>
      <c r="R50" s="129">
        <v>11</v>
      </c>
      <c r="S50" s="129">
        <v>15</v>
      </c>
      <c r="T50" s="129" t="s">
        <v>323</v>
      </c>
      <c r="U50" s="129" t="s">
        <v>323</v>
      </c>
      <c r="V50" s="129" t="s">
        <v>323</v>
      </c>
      <c r="W50" s="129" t="s">
        <v>323</v>
      </c>
      <c r="X50" s="129" t="s">
        <v>323</v>
      </c>
      <c r="Y50" s="129" t="s">
        <v>323</v>
      </c>
      <c r="Z50" s="129" t="s">
        <v>323</v>
      </c>
      <c r="AA50" s="120" t="s">
        <v>323</v>
      </c>
      <c r="AB50" s="120" t="s">
        <v>323</v>
      </c>
      <c r="AC50" s="129" t="s">
        <v>323</v>
      </c>
      <c r="AD50" s="129" t="s">
        <v>323</v>
      </c>
      <c r="AE50" s="129" t="s">
        <v>323</v>
      </c>
      <c r="AF50" s="129" t="s">
        <v>323</v>
      </c>
      <c r="AG50" s="129" t="s">
        <v>323</v>
      </c>
      <c r="AH50" s="120" t="s">
        <v>323</v>
      </c>
      <c r="AI50" s="120" t="s">
        <v>323</v>
      </c>
      <c r="AJ50" s="120" t="s">
        <v>323</v>
      </c>
      <c r="AK50" s="120" t="s">
        <v>323</v>
      </c>
      <c r="AL50" s="120" t="s">
        <v>323</v>
      </c>
      <c r="AM50" s="115"/>
      <c r="AN50" s="114"/>
      <c r="AO50" s="114"/>
      <c r="AP50" s="114"/>
      <c r="AQ50" s="114"/>
      <c r="AR50" s="114"/>
      <c r="AS50" s="114"/>
      <c r="AT50" s="114"/>
      <c r="AU50" s="114"/>
      <c r="AV50" s="114"/>
      <c r="AW50" s="49"/>
      <c r="AX50" s="49"/>
      <c r="AY50" s="49"/>
      <c r="AZ50" s="49"/>
    </row>
    <row r="51" spans="1:52" s="40" customFormat="1" ht="16.5" customHeight="1" x14ac:dyDescent="0.25">
      <c r="A51" s="74" t="s">
        <v>325</v>
      </c>
      <c r="B51" s="75"/>
      <c r="C51" s="75"/>
      <c r="D51" s="75"/>
      <c r="E51" s="75"/>
      <c r="F51" s="75"/>
      <c r="G51" s="75"/>
      <c r="H51" s="75"/>
      <c r="I51" s="75"/>
      <c r="J51" s="75"/>
      <c r="K51" s="73"/>
      <c r="L51" s="73"/>
      <c r="M51" s="41"/>
      <c r="N51" s="49"/>
      <c r="O51" s="134" t="s">
        <v>319</v>
      </c>
      <c r="P51" s="134" t="s">
        <v>171</v>
      </c>
      <c r="Q51" s="115"/>
      <c r="R51" s="129">
        <v>12</v>
      </c>
      <c r="S51" s="129" t="s">
        <v>323</v>
      </c>
      <c r="T51" s="129" t="s">
        <v>323</v>
      </c>
      <c r="U51" s="129" t="s">
        <v>323</v>
      </c>
      <c r="V51" s="129" t="s">
        <v>323</v>
      </c>
      <c r="W51" s="129" t="s">
        <v>323</v>
      </c>
      <c r="X51" s="129" t="s">
        <v>323</v>
      </c>
      <c r="Y51" s="129" t="s">
        <v>323</v>
      </c>
      <c r="Z51" s="129" t="s">
        <v>323</v>
      </c>
      <c r="AA51" s="120" t="s">
        <v>323</v>
      </c>
      <c r="AB51" s="120" t="s">
        <v>323</v>
      </c>
      <c r="AC51" s="129" t="s">
        <v>323</v>
      </c>
      <c r="AD51" s="129" t="s">
        <v>323</v>
      </c>
      <c r="AE51" s="129" t="s">
        <v>323</v>
      </c>
      <c r="AF51" s="129" t="s">
        <v>323</v>
      </c>
      <c r="AG51" s="129" t="s">
        <v>323</v>
      </c>
      <c r="AH51" s="120" t="s">
        <v>323</v>
      </c>
      <c r="AI51" s="120" t="s">
        <v>323</v>
      </c>
      <c r="AJ51" s="120" t="s">
        <v>323</v>
      </c>
      <c r="AK51" s="120" t="s">
        <v>323</v>
      </c>
      <c r="AL51" s="120" t="s">
        <v>323</v>
      </c>
      <c r="AM51" s="115"/>
      <c r="AN51" s="114"/>
      <c r="AO51" s="114"/>
      <c r="AP51" s="114"/>
      <c r="AQ51" s="114"/>
      <c r="AR51" s="114"/>
      <c r="AS51" s="114"/>
      <c r="AT51" s="114"/>
      <c r="AU51" s="114"/>
      <c r="AV51" s="114"/>
      <c r="AW51" s="49"/>
      <c r="AX51" s="49"/>
      <c r="AY51" s="49"/>
      <c r="AZ51" s="49"/>
    </row>
    <row r="52" spans="1:52" s="40" customFormat="1" ht="16.5" customHeight="1" x14ac:dyDescent="0.25">
      <c r="A52" s="76" t="s">
        <v>345</v>
      </c>
      <c r="B52" s="77"/>
      <c r="C52" s="77"/>
      <c r="D52" s="77"/>
      <c r="E52" s="77"/>
      <c r="F52" s="77"/>
      <c r="G52" s="77"/>
      <c r="H52" s="77"/>
      <c r="I52" s="77"/>
      <c r="J52" s="77"/>
      <c r="K52" s="78"/>
      <c r="L52" s="73"/>
      <c r="M52" s="41"/>
      <c r="N52" s="49"/>
      <c r="O52" s="135" t="s">
        <v>329</v>
      </c>
      <c r="P52" s="134" t="s">
        <v>320</v>
      </c>
      <c r="Q52" s="115"/>
      <c r="R52" s="129">
        <v>4</v>
      </c>
      <c r="S52" s="129">
        <v>4</v>
      </c>
      <c r="T52" s="129">
        <v>5</v>
      </c>
      <c r="U52" s="129">
        <v>5</v>
      </c>
      <c r="V52" s="129" t="s">
        <v>323</v>
      </c>
      <c r="W52" s="129" t="s">
        <v>323</v>
      </c>
      <c r="X52" s="129" t="s">
        <v>323</v>
      </c>
      <c r="Y52" s="129" t="s">
        <v>323</v>
      </c>
      <c r="Z52" s="129" t="s">
        <v>323</v>
      </c>
      <c r="AA52" s="120" t="s">
        <v>323</v>
      </c>
      <c r="AB52" s="120" t="s">
        <v>323</v>
      </c>
      <c r="AC52" s="129" t="s">
        <v>323</v>
      </c>
      <c r="AD52" s="129" t="s">
        <v>323</v>
      </c>
      <c r="AE52" s="129" t="s">
        <v>323</v>
      </c>
      <c r="AF52" s="129" t="s">
        <v>323</v>
      </c>
      <c r="AG52" s="129" t="s">
        <v>323</v>
      </c>
      <c r="AH52" s="120" t="s">
        <v>323</v>
      </c>
      <c r="AI52" s="120" t="s">
        <v>323</v>
      </c>
      <c r="AJ52" s="120" t="s">
        <v>323</v>
      </c>
      <c r="AK52" s="120" t="s">
        <v>323</v>
      </c>
      <c r="AL52" s="120" t="s">
        <v>323</v>
      </c>
      <c r="AM52" s="115"/>
      <c r="AN52" s="114"/>
      <c r="AO52" s="114"/>
      <c r="AP52" s="114"/>
      <c r="AQ52" s="114"/>
      <c r="AR52" s="114"/>
      <c r="AS52" s="114"/>
      <c r="AT52" s="114"/>
      <c r="AU52" s="114"/>
      <c r="AV52" s="114"/>
      <c r="AW52" s="49"/>
      <c r="AX52" s="49"/>
      <c r="AY52" s="49"/>
      <c r="AZ52" s="49"/>
    </row>
    <row r="53" spans="1:52" s="40" customFormat="1" ht="16.5" customHeight="1" x14ac:dyDescent="0.25">
      <c r="A53" s="76" t="s">
        <v>346</v>
      </c>
      <c r="B53" s="77"/>
      <c r="C53" s="77"/>
      <c r="D53" s="77"/>
      <c r="E53" s="77"/>
      <c r="F53" s="77"/>
      <c r="G53" s="77"/>
      <c r="H53" s="77"/>
      <c r="I53" s="77"/>
      <c r="J53" s="77"/>
      <c r="K53" s="78"/>
      <c r="L53" s="73"/>
      <c r="M53" s="41"/>
      <c r="N53" s="49"/>
      <c r="O53" s="114"/>
      <c r="P53" s="114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4"/>
      <c r="AO53" s="114"/>
      <c r="AP53" s="114"/>
      <c r="AQ53" s="114"/>
      <c r="AR53" s="114"/>
      <c r="AS53" s="114"/>
      <c r="AT53" s="114"/>
      <c r="AU53" s="114"/>
      <c r="AV53" s="114"/>
      <c r="AW53" s="49"/>
      <c r="AX53" s="49"/>
      <c r="AY53" s="49"/>
      <c r="AZ53" s="49"/>
    </row>
    <row r="54" spans="1:52" s="40" customFormat="1" ht="16.5" customHeight="1" x14ac:dyDescent="0.25">
      <c r="A54" s="76" t="s">
        <v>347</v>
      </c>
      <c r="B54" s="59"/>
      <c r="C54" s="59"/>
      <c r="D54" s="59"/>
      <c r="E54" s="59"/>
      <c r="F54" s="59"/>
      <c r="G54" s="59"/>
      <c r="H54" s="59"/>
      <c r="I54" s="59"/>
      <c r="J54" s="59"/>
      <c r="K54" s="79"/>
      <c r="L54" s="73"/>
      <c r="M54" s="41"/>
      <c r="N54" s="49"/>
      <c r="O54" s="114"/>
      <c r="P54" s="114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4"/>
      <c r="AO54" s="114"/>
      <c r="AP54" s="114"/>
      <c r="AQ54" s="114"/>
      <c r="AR54" s="114"/>
      <c r="AS54" s="114"/>
      <c r="AT54" s="114"/>
      <c r="AU54" s="114"/>
      <c r="AV54" s="114"/>
      <c r="AW54" s="49"/>
      <c r="AX54" s="49"/>
      <c r="AY54" s="49"/>
      <c r="AZ54" s="49"/>
    </row>
    <row r="55" spans="1:52" s="40" customFormat="1" ht="16.5" customHeight="1" x14ac:dyDescent="0.25">
      <c r="A55" s="76" t="s">
        <v>348</v>
      </c>
      <c r="B55" s="77"/>
      <c r="C55" s="77"/>
      <c r="D55" s="77"/>
      <c r="E55" s="77"/>
      <c r="F55" s="77"/>
      <c r="G55" s="77"/>
      <c r="H55" s="77"/>
      <c r="I55" s="77"/>
      <c r="J55" s="77"/>
      <c r="K55" s="78"/>
      <c r="L55" s="73"/>
      <c r="M55" s="41"/>
      <c r="N55" s="49"/>
      <c r="O55" s="114"/>
      <c r="P55" s="114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  <c r="AK55" s="115"/>
      <c r="AL55" s="115"/>
      <c r="AM55" s="115"/>
      <c r="AN55" s="114"/>
      <c r="AO55" s="114"/>
      <c r="AP55" s="114"/>
      <c r="AQ55" s="114"/>
      <c r="AR55" s="114"/>
      <c r="AS55" s="114"/>
      <c r="AT55" s="114"/>
      <c r="AU55" s="114"/>
      <c r="AV55" s="114"/>
      <c r="AW55" s="49"/>
      <c r="AX55" s="49"/>
      <c r="AY55" s="49"/>
      <c r="AZ55" s="49"/>
    </row>
    <row r="56" spans="1:52" s="40" customFormat="1" ht="16.5" customHeight="1" x14ac:dyDescent="0.25">
      <c r="A56" s="80" t="s">
        <v>349</v>
      </c>
      <c r="B56" s="81"/>
      <c r="C56" s="81"/>
      <c r="D56" s="81"/>
      <c r="E56" s="81"/>
      <c r="F56" s="81"/>
      <c r="G56" s="81"/>
      <c r="H56" s="81"/>
      <c r="I56" s="81"/>
      <c r="J56" s="81"/>
      <c r="K56" s="82"/>
      <c r="L56" s="73"/>
      <c r="M56" s="41"/>
      <c r="N56" s="49"/>
      <c r="O56" s="114"/>
      <c r="P56" s="114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115"/>
      <c r="AK56" s="115"/>
      <c r="AL56" s="115"/>
      <c r="AM56" s="115"/>
      <c r="AN56" s="114"/>
      <c r="AO56" s="114"/>
      <c r="AP56" s="114"/>
      <c r="AQ56" s="114"/>
      <c r="AR56" s="114"/>
      <c r="AS56" s="114"/>
      <c r="AT56" s="114"/>
      <c r="AU56" s="114"/>
      <c r="AV56" s="114"/>
      <c r="AW56" s="49"/>
      <c r="AX56" s="49"/>
      <c r="AY56" s="49"/>
      <c r="AZ56" s="49"/>
    </row>
    <row r="57" spans="1:52" s="37" customFormat="1" ht="18.75" customHeight="1" x14ac:dyDescent="0.25">
      <c r="A57" s="45"/>
      <c r="B57" s="45"/>
      <c r="C57" s="45"/>
      <c r="D57" s="45"/>
      <c r="E57" s="45"/>
      <c r="F57" s="45"/>
      <c r="G57" s="45"/>
      <c r="H57" s="45"/>
      <c r="I57" s="36">
        <v>0.17199999999999999</v>
      </c>
      <c r="J57" s="36">
        <v>2.4500000000000001E-2</v>
      </c>
      <c r="K57" s="83"/>
      <c r="L57" s="45"/>
      <c r="M57" s="45"/>
      <c r="N57" s="50"/>
      <c r="O57" s="122"/>
      <c r="P57" s="122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18"/>
      <c r="AG57" s="117"/>
      <c r="AH57" s="117"/>
      <c r="AI57" s="117"/>
      <c r="AJ57" s="117"/>
      <c r="AK57" s="121"/>
      <c r="AL57" s="121"/>
      <c r="AM57" s="121"/>
      <c r="AN57" s="122"/>
      <c r="AO57" s="122"/>
      <c r="AP57" s="122"/>
      <c r="AQ57" s="122"/>
      <c r="AR57" s="122"/>
      <c r="AS57" s="122"/>
      <c r="AT57" s="122"/>
      <c r="AU57" s="122"/>
      <c r="AV57" s="122"/>
      <c r="AW57" s="52"/>
      <c r="AX57" s="51"/>
      <c r="AY57" s="51"/>
      <c r="AZ57" s="51"/>
    </row>
    <row r="58" spans="1:52" s="37" customFormat="1" ht="31.5" customHeight="1" x14ac:dyDescent="0.25">
      <c r="A58" s="146" t="s">
        <v>331</v>
      </c>
      <c r="B58" s="143" t="s">
        <v>289</v>
      </c>
      <c r="C58" s="144"/>
      <c r="D58" s="144"/>
      <c r="E58" s="144"/>
      <c r="F58" s="145"/>
      <c r="G58" s="146" t="s">
        <v>292</v>
      </c>
      <c r="H58" s="157" t="s">
        <v>297</v>
      </c>
      <c r="I58" s="158"/>
      <c r="J58" s="158"/>
      <c r="K58" s="159"/>
      <c r="L58" s="153" t="s">
        <v>290</v>
      </c>
      <c r="N58" s="51"/>
      <c r="O58" s="122"/>
      <c r="P58" s="122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18"/>
      <c r="AG58" s="121"/>
      <c r="AH58" s="121"/>
      <c r="AI58" s="121"/>
      <c r="AJ58" s="121"/>
      <c r="AK58" s="121"/>
      <c r="AL58" s="121"/>
      <c r="AM58" s="121"/>
      <c r="AN58" s="122"/>
      <c r="AO58" s="122"/>
      <c r="AP58" s="122"/>
      <c r="AQ58" s="122"/>
      <c r="AR58" s="122"/>
      <c r="AS58" s="122"/>
      <c r="AT58" s="122"/>
      <c r="AU58" s="122"/>
      <c r="AV58" s="122"/>
      <c r="AW58" s="52"/>
      <c r="AX58" s="51"/>
      <c r="AY58" s="51"/>
      <c r="AZ58" s="51"/>
    </row>
    <row r="59" spans="1:52" s="37" customFormat="1" ht="16.5" customHeight="1" x14ac:dyDescent="0.25">
      <c r="A59" s="147"/>
      <c r="B59" s="84" t="s">
        <v>350</v>
      </c>
      <c r="C59" s="84" t="s">
        <v>351</v>
      </c>
      <c r="D59" s="84" t="s">
        <v>352</v>
      </c>
      <c r="E59" s="84" t="s">
        <v>353</v>
      </c>
      <c r="F59" s="84" t="s">
        <v>354</v>
      </c>
      <c r="G59" s="147"/>
      <c r="H59" s="85" t="s">
        <v>295</v>
      </c>
      <c r="I59" s="86" t="s">
        <v>293</v>
      </c>
      <c r="J59" s="86" t="s">
        <v>294</v>
      </c>
      <c r="K59" s="86" t="s">
        <v>321</v>
      </c>
      <c r="L59" s="154"/>
      <c r="N59" s="51"/>
      <c r="O59" s="122"/>
      <c r="P59" s="122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18"/>
      <c r="AG59" s="121"/>
      <c r="AH59" s="121"/>
      <c r="AI59" s="121"/>
      <c r="AJ59" s="121"/>
      <c r="AK59" s="121"/>
      <c r="AL59" s="121"/>
      <c r="AM59" s="121"/>
      <c r="AN59" s="122"/>
      <c r="AO59" s="122"/>
      <c r="AP59" s="122"/>
      <c r="AQ59" s="122"/>
      <c r="AR59" s="122"/>
      <c r="AS59" s="122"/>
      <c r="AT59" s="122"/>
      <c r="AU59" s="122"/>
      <c r="AV59" s="122"/>
      <c r="AW59" s="52"/>
      <c r="AX59" s="51"/>
      <c r="AY59" s="51"/>
      <c r="AZ59" s="51"/>
    </row>
    <row r="60" spans="1:52" s="37" customFormat="1" ht="18" customHeight="1" x14ac:dyDescent="0.2">
      <c r="A60" s="87" t="s">
        <v>301</v>
      </c>
      <c r="B60" s="88"/>
      <c r="C60" s="88"/>
      <c r="D60" s="88"/>
      <c r="E60" s="88"/>
      <c r="F60" s="88"/>
      <c r="G60" s="98">
        <f>SUM(B60:F60)</f>
        <v>0</v>
      </c>
      <c r="H60" s="107">
        <f>23*G60</f>
        <v>0</v>
      </c>
      <c r="I60" s="91">
        <f>(H60*$I$57)</f>
        <v>0</v>
      </c>
      <c r="J60" s="91">
        <f>(H60*$J$57)</f>
        <v>0</v>
      </c>
      <c r="K60" s="91"/>
      <c r="L60" s="93">
        <f>SUM(H60:K60)</f>
        <v>0</v>
      </c>
      <c r="N60" s="51"/>
      <c r="O60" s="122"/>
      <c r="P60" s="122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18"/>
      <c r="AG60" s="121"/>
      <c r="AH60" s="121"/>
      <c r="AI60" s="121"/>
      <c r="AJ60" s="121"/>
      <c r="AK60" s="121"/>
      <c r="AL60" s="121"/>
      <c r="AM60" s="121"/>
      <c r="AN60" s="122"/>
      <c r="AO60" s="122"/>
      <c r="AP60" s="122"/>
      <c r="AQ60" s="122"/>
      <c r="AR60" s="122"/>
      <c r="AS60" s="122"/>
      <c r="AT60" s="122"/>
      <c r="AU60" s="122"/>
      <c r="AV60" s="122"/>
      <c r="AW60" s="52"/>
      <c r="AX60" s="51"/>
      <c r="AY60" s="51"/>
      <c r="AZ60" s="51"/>
    </row>
    <row r="61" spans="1:52" s="37" customFormat="1" ht="15" customHeight="1" x14ac:dyDescent="0.2">
      <c r="A61" s="108"/>
      <c r="B61" s="98"/>
      <c r="C61" s="98"/>
      <c r="D61" s="98"/>
      <c r="E61" s="98"/>
      <c r="F61" s="98"/>
      <c r="G61" s="98">
        <f>SUM(B61:F61)</f>
        <v>0</v>
      </c>
      <c r="H61" s="95">
        <f t="shared" ref="H61:H77" si="6">44*G61</f>
        <v>0</v>
      </c>
      <c r="I61" s="95">
        <f t="shared" ref="I61:I76" si="7">(H61*$I$57)</f>
        <v>0</v>
      </c>
      <c r="J61" s="95">
        <f t="shared" ref="J61:J77" si="8">(H61*$J$57)</f>
        <v>0</v>
      </c>
      <c r="K61" s="95"/>
      <c r="L61" s="109">
        <f t="shared" ref="L61:L77" si="9">SUM(H61:K61)</f>
        <v>0</v>
      </c>
      <c r="N61" s="51"/>
      <c r="O61" s="122"/>
      <c r="P61" s="122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18"/>
      <c r="AG61" s="121"/>
      <c r="AH61" s="121"/>
      <c r="AI61" s="121"/>
      <c r="AJ61" s="121"/>
      <c r="AK61" s="121"/>
      <c r="AL61" s="121"/>
      <c r="AM61" s="121"/>
      <c r="AN61" s="122"/>
      <c r="AO61" s="122"/>
      <c r="AP61" s="122"/>
      <c r="AQ61" s="122"/>
      <c r="AR61" s="122"/>
      <c r="AS61" s="122"/>
      <c r="AT61" s="122"/>
      <c r="AU61" s="122"/>
      <c r="AV61" s="122"/>
      <c r="AW61" s="52"/>
      <c r="AX61" s="51"/>
      <c r="AY61" s="51"/>
      <c r="AZ61" s="51"/>
    </row>
    <row r="62" spans="1:52" s="37" customFormat="1" ht="15" customHeight="1" x14ac:dyDescent="0.2">
      <c r="A62" s="108"/>
      <c r="B62" s="98"/>
      <c r="C62" s="98"/>
      <c r="D62" s="98"/>
      <c r="E62" s="98"/>
      <c r="F62" s="98"/>
      <c r="G62" s="98">
        <f t="shared" ref="G62:G76" si="10">SUM(B62:F62)</f>
        <v>0</v>
      </c>
      <c r="H62" s="95">
        <f t="shared" si="6"/>
        <v>0</v>
      </c>
      <c r="I62" s="95">
        <f t="shared" si="7"/>
        <v>0</v>
      </c>
      <c r="J62" s="95">
        <f t="shared" si="8"/>
        <v>0</v>
      </c>
      <c r="K62" s="95"/>
      <c r="L62" s="95">
        <f t="shared" si="9"/>
        <v>0</v>
      </c>
      <c r="N62" s="51"/>
      <c r="O62" s="122"/>
      <c r="P62" s="122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18"/>
      <c r="AG62" s="121"/>
      <c r="AH62" s="121"/>
      <c r="AI62" s="121"/>
      <c r="AJ62" s="121"/>
      <c r="AK62" s="121"/>
      <c r="AL62" s="121"/>
      <c r="AM62" s="121"/>
      <c r="AN62" s="122"/>
      <c r="AO62" s="122"/>
      <c r="AP62" s="122"/>
      <c r="AQ62" s="122"/>
      <c r="AR62" s="122"/>
      <c r="AS62" s="122"/>
      <c r="AT62" s="122"/>
      <c r="AU62" s="122"/>
      <c r="AV62" s="122"/>
      <c r="AW62" s="52"/>
      <c r="AX62" s="51"/>
      <c r="AY62" s="51"/>
      <c r="AZ62" s="51"/>
    </row>
    <row r="63" spans="1:52" s="37" customFormat="1" ht="15" customHeight="1" x14ac:dyDescent="0.2">
      <c r="A63" s="108"/>
      <c r="B63" s="98"/>
      <c r="C63" s="98"/>
      <c r="D63" s="98"/>
      <c r="E63" s="98"/>
      <c r="F63" s="98"/>
      <c r="G63" s="98">
        <f t="shared" si="10"/>
        <v>0</v>
      </c>
      <c r="H63" s="95">
        <f t="shared" si="6"/>
        <v>0</v>
      </c>
      <c r="I63" s="95">
        <f t="shared" si="7"/>
        <v>0</v>
      </c>
      <c r="J63" s="95">
        <f t="shared" si="8"/>
        <v>0</v>
      </c>
      <c r="K63" s="95"/>
      <c r="L63" s="95">
        <f t="shared" si="9"/>
        <v>0</v>
      </c>
      <c r="N63" s="56"/>
      <c r="O63" s="122"/>
      <c r="P63" s="122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18"/>
      <c r="AG63" s="121"/>
      <c r="AH63" s="121"/>
      <c r="AI63" s="121"/>
      <c r="AJ63" s="121"/>
      <c r="AK63" s="121"/>
      <c r="AL63" s="121"/>
      <c r="AM63" s="121"/>
      <c r="AN63" s="122"/>
      <c r="AO63" s="122"/>
      <c r="AP63" s="122"/>
      <c r="AQ63" s="122"/>
      <c r="AR63" s="122"/>
      <c r="AS63" s="122"/>
      <c r="AT63" s="122"/>
      <c r="AU63" s="122"/>
      <c r="AV63" s="122"/>
      <c r="AW63" s="52"/>
      <c r="AX63" s="51"/>
      <c r="AY63" s="51"/>
      <c r="AZ63" s="51"/>
    </row>
    <row r="64" spans="1:52" s="37" customFormat="1" ht="15" customHeight="1" x14ac:dyDescent="0.2">
      <c r="A64" s="108"/>
      <c r="B64" s="98"/>
      <c r="C64" s="98"/>
      <c r="D64" s="98"/>
      <c r="E64" s="98"/>
      <c r="F64" s="98"/>
      <c r="G64" s="98">
        <f t="shared" si="10"/>
        <v>0</v>
      </c>
      <c r="H64" s="95">
        <f t="shared" si="6"/>
        <v>0</v>
      </c>
      <c r="I64" s="95">
        <f t="shared" si="7"/>
        <v>0</v>
      </c>
      <c r="J64" s="95">
        <f t="shared" si="8"/>
        <v>0</v>
      </c>
      <c r="K64" s="95"/>
      <c r="L64" s="95">
        <f t="shared" si="9"/>
        <v>0</v>
      </c>
      <c r="N64" s="51"/>
      <c r="O64" s="122"/>
      <c r="P64" s="122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18"/>
      <c r="AG64" s="121"/>
      <c r="AH64" s="121"/>
      <c r="AI64" s="121"/>
      <c r="AJ64" s="121"/>
      <c r="AK64" s="121"/>
      <c r="AL64" s="121"/>
      <c r="AM64" s="121"/>
      <c r="AN64" s="122"/>
      <c r="AO64" s="122"/>
      <c r="AP64" s="122"/>
      <c r="AQ64" s="122"/>
      <c r="AR64" s="122"/>
      <c r="AS64" s="122"/>
      <c r="AT64" s="122"/>
      <c r="AU64" s="122"/>
      <c r="AV64" s="122"/>
      <c r="AW64" s="52"/>
      <c r="AX64" s="51"/>
      <c r="AY64" s="51"/>
      <c r="AZ64" s="51"/>
    </row>
    <row r="65" spans="1:52" s="37" customFormat="1" ht="15" customHeight="1" x14ac:dyDescent="0.2">
      <c r="A65" s="108"/>
      <c r="B65" s="98"/>
      <c r="C65" s="98"/>
      <c r="D65" s="98"/>
      <c r="E65" s="98"/>
      <c r="F65" s="98"/>
      <c r="G65" s="98">
        <f t="shared" si="10"/>
        <v>0</v>
      </c>
      <c r="H65" s="95">
        <f t="shared" si="6"/>
        <v>0</v>
      </c>
      <c r="I65" s="95">
        <f t="shared" si="7"/>
        <v>0</v>
      </c>
      <c r="J65" s="95">
        <f t="shared" si="8"/>
        <v>0</v>
      </c>
      <c r="K65" s="95"/>
      <c r="L65" s="95">
        <f t="shared" si="9"/>
        <v>0</v>
      </c>
      <c r="N65" s="51"/>
      <c r="O65" s="122"/>
      <c r="P65" s="122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18"/>
      <c r="AG65" s="121"/>
      <c r="AH65" s="121"/>
      <c r="AI65" s="121"/>
      <c r="AJ65" s="121"/>
      <c r="AK65" s="121"/>
      <c r="AL65" s="121"/>
      <c r="AM65" s="121"/>
      <c r="AN65" s="122"/>
      <c r="AO65" s="122"/>
      <c r="AP65" s="122"/>
      <c r="AQ65" s="122"/>
      <c r="AR65" s="122"/>
      <c r="AS65" s="122"/>
      <c r="AT65" s="122"/>
      <c r="AU65" s="122"/>
      <c r="AV65" s="122"/>
      <c r="AW65" s="52"/>
      <c r="AX65" s="51"/>
      <c r="AY65" s="51"/>
      <c r="AZ65" s="51"/>
    </row>
    <row r="66" spans="1:52" s="37" customFormat="1" ht="15" customHeight="1" x14ac:dyDescent="0.2">
      <c r="A66" s="108"/>
      <c r="B66" s="98"/>
      <c r="C66" s="98"/>
      <c r="D66" s="98"/>
      <c r="E66" s="98"/>
      <c r="F66" s="98"/>
      <c r="G66" s="98">
        <f t="shared" si="10"/>
        <v>0</v>
      </c>
      <c r="H66" s="95">
        <f t="shared" si="6"/>
        <v>0</v>
      </c>
      <c r="I66" s="95">
        <f t="shared" si="7"/>
        <v>0</v>
      </c>
      <c r="J66" s="95">
        <f t="shared" si="8"/>
        <v>0</v>
      </c>
      <c r="K66" s="95"/>
      <c r="L66" s="95">
        <f t="shared" si="9"/>
        <v>0</v>
      </c>
      <c r="N66" s="51"/>
      <c r="O66" s="122"/>
      <c r="P66" s="122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18"/>
      <c r="AG66" s="121"/>
      <c r="AH66" s="121"/>
      <c r="AI66" s="121"/>
      <c r="AJ66" s="121"/>
      <c r="AK66" s="121"/>
      <c r="AL66" s="121"/>
      <c r="AM66" s="121"/>
      <c r="AN66" s="122"/>
      <c r="AO66" s="122"/>
      <c r="AP66" s="122"/>
      <c r="AQ66" s="122"/>
      <c r="AR66" s="122"/>
      <c r="AS66" s="122"/>
      <c r="AT66" s="122"/>
      <c r="AU66" s="122"/>
      <c r="AV66" s="122"/>
      <c r="AW66" s="52"/>
      <c r="AX66" s="51"/>
      <c r="AY66" s="51"/>
      <c r="AZ66" s="51"/>
    </row>
    <row r="67" spans="1:52" s="37" customFormat="1" ht="15" customHeight="1" x14ac:dyDescent="0.2">
      <c r="A67" s="108"/>
      <c r="B67" s="98"/>
      <c r="C67" s="98"/>
      <c r="D67" s="98"/>
      <c r="E67" s="98"/>
      <c r="F67" s="98"/>
      <c r="G67" s="98">
        <f t="shared" si="10"/>
        <v>0</v>
      </c>
      <c r="H67" s="95">
        <f t="shared" si="6"/>
        <v>0</v>
      </c>
      <c r="I67" s="95">
        <f t="shared" si="7"/>
        <v>0</v>
      </c>
      <c r="J67" s="95">
        <f t="shared" si="8"/>
        <v>0</v>
      </c>
      <c r="K67" s="95"/>
      <c r="L67" s="95">
        <f t="shared" si="9"/>
        <v>0</v>
      </c>
      <c r="N67" s="51"/>
      <c r="O67" s="122"/>
      <c r="P67" s="122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18"/>
      <c r="AG67" s="121"/>
      <c r="AH67" s="121"/>
      <c r="AI67" s="121"/>
      <c r="AJ67" s="121"/>
      <c r="AK67" s="121"/>
      <c r="AL67" s="121"/>
      <c r="AM67" s="121"/>
      <c r="AN67" s="122"/>
      <c r="AO67" s="122"/>
      <c r="AP67" s="122"/>
      <c r="AQ67" s="122"/>
      <c r="AR67" s="122"/>
      <c r="AS67" s="122"/>
      <c r="AT67" s="122"/>
      <c r="AU67" s="122"/>
      <c r="AV67" s="122"/>
      <c r="AW67" s="52"/>
      <c r="AX67" s="51"/>
      <c r="AY67" s="51"/>
      <c r="AZ67" s="51"/>
    </row>
    <row r="68" spans="1:52" s="37" customFormat="1" ht="15" customHeight="1" x14ac:dyDescent="0.2">
      <c r="A68" s="108"/>
      <c r="B68" s="98"/>
      <c r="C68" s="98"/>
      <c r="D68" s="98"/>
      <c r="E68" s="98"/>
      <c r="F68" s="98"/>
      <c r="G68" s="98">
        <f t="shared" si="10"/>
        <v>0</v>
      </c>
      <c r="H68" s="95">
        <f t="shared" si="6"/>
        <v>0</v>
      </c>
      <c r="I68" s="95">
        <f t="shared" si="7"/>
        <v>0</v>
      </c>
      <c r="J68" s="95">
        <f t="shared" si="8"/>
        <v>0</v>
      </c>
      <c r="K68" s="95"/>
      <c r="L68" s="95">
        <f t="shared" si="9"/>
        <v>0</v>
      </c>
      <c r="N68" s="51"/>
      <c r="O68" s="122"/>
      <c r="P68" s="122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18"/>
      <c r="AG68" s="121"/>
      <c r="AH68" s="121"/>
      <c r="AI68" s="121"/>
      <c r="AJ68" s="121"/>
      <c r="AK68" s="121"/>
      <c r="AL68" s="121"/>
      <c r="AM68" s="121"/>
      <c r="AN68" s="122"/>
      <c r="AO68" s="122"/>
      <c r="AP68" s="122"/>
      <c r="AQ68" s="122"/>
      <c r="AR68" s="122"/>
      <c r="AS68" s="122"/>
      <c r="AT68" s="122"/>
      <c r="AU68" s="122"/>
      <c r="AV68" s="122"/>
      <c r="AW68" s="52"/>
      <c r="AX68" s="51"/>
      <c r="AY68" s="51"/>
      <c r="AZ68" s="51"/>
    </row>
    <row r="69" spans="1:52" s="37" customFormat="1" ht="15" customHeight="1" x14ac:dyDescent="0.2">
      <c r="A69" s="108"/>
      <c r="B69" s="98"/>
      <c r="C69" s="98"/>
      <c r="D69" s="98"/>
      <c r="E69" s="98"/>
      <c r="F69" s="98"/>
      <c r="G69" s="98">
        <f t="shared" si="10"/>
        <v>0</v>
      </c>
      <c r="H69" s="95">
        <f t="shared" si="6"/>
        <v>0</v>
      </c>
      <c r="I69" s="95">
        <f t="shared" si="7"/>
        <v>0</v>
      </c>
      <c r="J69" s="95">
        <f t="shared" si="8"/>
        <v>0</v>
      </c>
      <c r="K69" s="95"/>
      <c r="L69" s="95">
        <f t="shared" si="9"/>
        <v>0</v>
      </c>
      <c r="N69" s="51"/>
      <c r="O69" s="122"/>
      <c r="P69" s="122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18"/>
      <c r="AG69" s="121"/>
      <c r="AH69" s="121"/>
      <c r="AI69" s="121"/>
      <c r="AJ69" s="121"/>
      <c r="AK69" s="121"/>
      <c r="AL69" s="121"/>
      <c r="AM69" s="121"/>
      <c r="AN69" s="122"/>
      <c r="AO69" s="122"/>
      <c r="AP69" s="122"/>
      <c r="AQ69" s="122"/>
      <c r="AR69" s="122"/>
      <c r="AS69" s="122"/>
      <c r="AT69" s="122"/>
      <c r="AU69" s="122"/>
      <c r="AV69" s="122"/>
      <c r="AW69" s="52"/>
      <c r="AX69" s="51"/>
      <c r="AY69" s="51"/>
      <c r="AZ69" s="51"/>
    </row>
    <row r="70" spans="1:52" s="37" customFormat="1" ht="15" customHeight="1" x14ac:dyDescent="0.2">
      <c r="A70" s="108"/>
      <c r="B70" s="98"/>
      <c r="C70" s="98"/>
      <c r="D70" s="98"/>
      <c r="E70" s="98"/>
      <c r="F70" s="98"/>
      <c r="G70" s="98">
        <f t="shared" si="10"/>
        <v>0</v>
      </c>
      <c r="H70" s="95">
        <f t="shared" si="6"/>
        <v>0</v>
      </c>
      <c r="I70" s="95">
        <f t="shared" si="7"/>
        <v>0</v>
      </c>
      <c r="J70" s="95">
        <f t="shared" si="8"/>
        <v>0</v>
      </c>
      <c r="K70" s="95"/>
      <c r="L70" s="95">
        <f t="shared" si="9"/>
        <v>0</v>
      </c>
      <c r="N70" s="51"/>
      <c r="O70" s="122"/>
      <c r="P70" s="122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18"/>
      <c r="AG70" s="121"/>
      <c r="AH70" s="121"/>
      <c r="AI70" s="121"/>
      <c r="AJ70" s="121"/>
      <c r="AK70" s="121"/>
      <c r="AL70" s="121"/>
      <c r="AM70" s="121"/>
      <c r="AN70" s="122"/>
      <c r="AO70" s="122"/>
      <c r="AP70" s="122"/>
      <c r="AQ70" s="122"/>
      <c r="AR70" s="122"/>
      <c r="AS70" s="122"/>
      <c r="AT70" s="122"/>
      <c r="AU70" s="122"/>
      <c r="AV70" s="122"/>
      <c r="AW70" s="52"/>
      <c r="AX70" s="51"/>
      <c r="AY70" s="51"/>
      <c r="AZ70" s="51"/>
    </row>
    <row r="71" spans="1:52" s="37" customFormat="1" ht="15" customHeight="1" x14ac:dyDescent="0.2">
      <c r="A71" s="108"/>
      <c r="B71" s="98"/>
      <c r="C71" s="98"/>
      <c r="D71" s="98"/>
      <c r="E71" s="98"/>
      <c r="F71" s="98"/>
      <c r="G71" s="98">
        <f t="shared" si="10"/>
        <v>0</v>
      </c>
      <c r="H71" s="95">
        <f t="shared" si="6"/>
        <v>0</v>
      </c>
      <c r="I71" s="95">
        <f t="shared" si="7"/>
        <v>0</v>
      </c>
      <c r="J71" s="95">
        <f t="shared" si="8"/>
        <v>0</v>
      </c>
      <c r="K71" s="95"/>
      <c r="L71" s="95">
        <f t="shared" si="9"/>
        <v>0</v>
      </c>
      <c r="N71" s="51"/>
      <c r="O71" s="122"/>
      <c r="P71" s="122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18"/>
      <c r="AG71" s="121"/>
      <c r="AH71" s="121"/>
      <c r="AI71" s="121"/>
      <c r="AJ71" s="121"/>
      <c r="AK71" s="121"/>
      <c r="AL71" s="121"/>
      <c r="AM71" s="121"/>
      <c r="AN71" s="122"/>
      <c r="AO71" s="122"/>
      <c r="AP71" s="122"/>
      <c r="AQ71" s="122"/>
      <c r="AR71" s="122"/>
      <c r="AS71" s="122"/>
      <c r="AT71" s="122"/>
      <c r="AU71" s="122"/>
      <c r="AV71" s="122"/>
      <c r="AW71" s="52"/>
      <c r="AX71" s="51"/>
      <c r="AY71" s="51"/>
      <c r="AZ71" s="51"/>
    </row>
    <row r="72" spans="1:52" s="37" customFormat="1" ht="15" customHeight="1" x14ac:dyDescent="0.2">
      <c r="A72" s="108"/>
      <c r="B72" s="98"/>
      <c r="C72" s="98"/>
      <c r="D72" s="98"/>
      <c r="E72" s="98"/>
      <c r="F72" s="98"/>
      <c r="G72" s="98">
        <f t="shared" si="10"/>
        <v>0</v>
      </c>
      <c r="H72" s="95">
        <f t="shared" si="6"/>
        <v>0</v>
      </c>
      <c r="I72" s="95">
        <f t="shared" si="7"/>
        <v>0</v>
      </c>
      <c r="J72" s="95">
        <f t="shared" si="8"/>
        <v>0</v>
      </c>
      <c r="K72" s="95"/>
      <c r="L72" s="95">
        <f t="shared" si="9"/>
        <v>0</v>
      </c>
      <c r="N72" s="51"/>
      <c r="O72" s="122"/>
      <c r="P72" s="122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18"/>
      <c r="AG72" s="121"/>
      <c r="AH72" s="121"/>
      <c r="AI72" s="121"/>
      <c r="AJ72" s="121"/>
      <c r="AK72" s="121"/>
      <c r="AL72" s="121"/>
      <c r="AM72" s="121"/>
      <c r="AN72" s="122"/>
      <c r="AO72" s="122"/>
      <c r="AP72" s="122"/>
      <c r="AQ72" s="122"/>
      <c r="AR72" s="122"/>
      <c r="AS72" s="122"/>
      <c r="AT72" s="122"/>
      <c r="AU72" s="122"/>
      <c r="AV72" s="122"/>
      <c r="AW72" s="52"/>
      <c r="AX72" s="51"/>
      <c r="AY72" s="51"/>
      <c r="AZ72" s="51"/>
    </row>
    <row r="73" spans="1:52" s="37" customFormat="1" ht="15" customHeight="1" x14ac:dyDescent="0.2">
      <c r="A73" s="108"/>
      <c r="B73" s="98"/>
      <c r="C73" s="98"/>
      <c r="D73" s="98"/>
      <c r="E73" s="98"/>
      <c r="F73" s="98"/>
      <c r="G73" s="98">
        <f t="shared" si="10"/>
        <v>0</v>
      </c>
      <c r="H73" s="95">
        <f t="shared" si="6"/>
        <v>0</v>
      </c>
      <c r="I73" s="95">
        <f t="shared" si="7"/>
        <v>0</v>
      </c>
      <c r="J73" s="95">
        <f t="shared" si="8"/>
        <v>0</v>
      </c>
      <c r="K73" s="95"/>
      <c r="L73" s="95">
        <f t="shared" si="9"/>
        <v>0</v>
      </c>
      <c r="N73" s="51"/>
      <c r="O73" s="122"/>
      <c r="P73" s="122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18"/>
      <c r="AG73" s="121"/>
      <c r="AH73" s="121"/>
      <c r="AI73" s="121"/>
      <c r="AJ73" s="121"/>
      <c r="AK73" s="121"/>
      <c r="AL73" s="121"/>
      <c r="AM73" s="121"/>
      <c r="AN73" s="122"/>
      <c r="AO73" s="122"/>
      <c r="AP73" s="122"/>
      <c r="AQ73" s="122"/>
      <c r="AR73" s="122"/>
      <c r="AS73" s="122"/>
      <c r="AT73" s="122"/>
      <c r="AU73" s="122"/>
      <c r="AV73" s="122"/>
      <c r="AW73" s="52"/>
      <c r="AX73" s="51"/>
      <c r="AY73" s="51"/>
      <c r="AZ73" s="51"/>
    </row>
    <row r="74" spans="1:52" s="37" customFormat="1" ht="15" customHeight="1" x14ac:dyDescent="0.2">
      <c r="A74" s="108"/>
      <c r="B74" s="98"/>
      <c r="C74" s="98"/>
      <c r="D74" s="98"/>
      <c r="E74" s="98"/>
      <c r="F74" s="98"/>
      <c r="G74" s="98">
        <f t="shared" si="10"/>
        <v>0</v>
      </c>
      <c r="H74" s="95">
        <f t="shared" si="6"/>
        <v>0</v>
      </c>
      <c r="I74" s="95">
        <f t="shared" si="7"/>
        <v>0</v>
      </c>
      <c r="J74" s="95">
        <f t="shared" si="8"/>
        <v>0</v>
      </c>
      <c r="K74" s="95"/>
      <c r="L74" s="95">
        <f t="shared" si="9"/>
        <v>0</v>
      </c>
      <c r="N74" s="51"/>
      <c r="O74" s="122"/>
      <c r="P74" s="122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18"/>
      <c r="AG74" s="121"/>
      <c r="AH74" s="121"/>
      <c r="AI74" s="121"/>
      <c r="AJ74" s="121"/>
      <c r="AK74" s="121"/>
      <c r="AL74" s="121"/>
      <c r="AM74" s="121"/>
      <c r="AN74" s="122"/>
      <c r="AO74" s="122"/>
      <c r="AP74" s="122"/>
      <c r="AQ74" s="122"/>
      <c r="AR74" s="122"/>
      <c r="AS74" s="122"/>
      <c r="AT74" s="122"/>
      <c r="AU74" s="122"/>
      <c r="AV74" s="122"/>
      <c r="AW74" s="52"/>
      <c r="AX74" s="51"/>
      <c r="AY74" s="51"/>
      <c r="AZ74" s="51"/>
    </row>
    <row r="75" spans="1:52" s="37" customFormat="1" ht="15" customHeight="1" x14ac:dyDescent="0.2">
      <c r="A75" s="108"/>
      <c r="B75" s="98"/>
      <c r="C75" s="98"/>
      <c r="D75" s="98"/>
      <c r="E75" s="98"/>
      <c r="F75" s="98"/>
      <c r="G75" s="98">
        <f t="shared" si="10"/>
        <v>0</v>
      </c>
      <c r="H75" s="95">
        <f t="shared" si="6"/>
        <v>0</v>
      </c>
      <c r="I75" s="95">
        <f t="shared" si="7"/>
        <v>0</v>
      </c>
      <c r="J75" s="95">
        <f t="shared" si="8"/>
        <v>0</v>
      </c>
      <c r="K75" s="95"/>
      <c r="L75" s="95">
        <f t="shared" si="9"/>
        <v>0</v>
      </c>
      <c r="N75" s="51"/>
      <c r="O75" s="122"/>
      <c r="P75" s="122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18"/>
      <c r="AG75" s="121"/>
      <c r="AH75" s="121"/>
      <c r="AI75" s="121"/>
      <c r="AJ75" s="121"/>
      <c r="AK75" s="121"/>
      <c r="AL75" s="121"/>
      <c r="AM75" s="121"/>
      <c r="AN75" s="122"/>
      <c r="AO75" s="122"/>
      <c r="AP75" s="122"/>
      <c r="AQ75" s="122"/>
      <c r="AR75" s="122"/>
      <c r="AS75" s="122"/>
      <c r="AT75" s="122"/>
      <c r="AU75" s="122"/>
      <c r="AV75" s="122"/>
      <c r="AW75" s="52"/>
      <c r="AX75" s="51"/>
      <c r="AY75" s="51"/>
      <c r="AZ75" s="51"/>
    </row>
    <row r="76" spans="1:52" s="37" customFormat="1" ht="15" customHeight="1" x14ac:dyDescent="0.2">
      <c r="A76" s="108"/>
      <c r="B76" s="98"/>
      <c r="C76" s="98"/>
      <c r="D76" s="98"/>
      <c r="E76" s="98"/>
      <c r="F76" s="98"/>
      <c r="G76" s="98">
        <f t="shared" si="10"/>
        <v>0</v>
      </c>
      <c r="H76" s="95">
        <f t="shared" si="6"/>
        <v>0</v>
      </c>
      <c r="I76" s="95">
        <f t="shared" si="7"/>
        <v>0</v>
      </c>
      <c r="J76" s="95">
        <f t="shared" si="8"/>
        <v>0</v>
      </c>
      <c r="K76" s="95"/>
      <c r="L76" s="95">
        <f t="shared" si="9"/>
        <v>0</v>
      </c>
      <c r="N76" s="51"/>
      <c r="O76" s="122"/>
      <c r="P76" s="122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18"/>
      <c r="AG76" s="121"/>
      <c r="AH76" s="121"/>
      <c r="AI76" s="121"/>
      <c r="AJ76" s="121"/>
      <c r="AK76" s="121"/>
      <c r="AL76" s="121"/>
      <c r="AM76" s="121"/>
      <c r="AN76" s="122"/>
      <c r="AO76" s="122"/>
      <c r="AP76" s="122"/>
      <c r="AQ76" s="122"/>
      <c r="AR76" s="122"/>
      <c r="AS76" s="122"/>
      <c r="AT76" s="122"/>
      <c r="AU76" s="122"/>
      <c r="AV76" s="122"/>
      <c r="AW76" s="52"/>
      <c r="AX76" s="51"/>
      <c r="AY76" s="51"/>
      <c r="AZ76" s="51"/>
    </row>
    <row r="77" spans="1:52" s="37" customFormat="1" ht="15" customHeight="1" x14ac:dyDescent="0.2">
      <c r="A77" s="110"/>
      <c r="B77" s="100"/>
      <c r="C77" s="100"/>
      <c r="D77" s="100"/>
      <c r="E77" s="100"/>
      <c r="F77" s="100"/>
      <c r="G77" s="100">
        <f t="shared" ref="G77" si="11">SUM(B77:F77)</f>
        <v>0</v>
      </c>
      <c r="H77" s="111">
        <f t="shared" si="6"/>
        <v>0</v>
      </c>
      <c r="I77" s="102">
        <f t="shared" ref="I77" si="12">(H77*$I$57)</f>
        <v>0</v>
      </c>
      <c r="J77" s="102">
        <f t="shared" si="8"/>
        <v>0</v>
      </c>
      <c r="K77" s="102"/>
      <c r="L77" s="102">
        <f t="shared" si="9"/>
        <v>0</v>
      </c>
      <c r="N77" s="51"/>
      <c r="O77" s="122"/>
      <c r="P77" s="122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18"/>
      <c r="AG77" s="121"/>
      <c r="AH77" s="121"/>
      <c r="AI77" s="121"/>
      <c r="AJ77" s="121"/>
      <c r="AK77" s="121"/>
      <c r="AL77" s="121"/>
      <c r="AM77" s="121"/>
      <c r="AN77" s="122"/>
      <c r="AO77" s="122"/>
      <c r="AP77" s="122"/>
      <c r="AQ77" s="122"/>
      <c r="AR77" s="122"/>
      <c r="AS77" s="122"/>
      <c r="AT77" s="122"/>
      <c r="AU77" s="122"/>
      <c r="AV77" s="122"/>
      <c r="AW77" s="52"/>
      <c r="AX77" s="51"/>
      <c r="AY77" s="51"/>
      <c r="AZ77" s="51"/>
    </row>
    <row r="78" spans="1:52" s="37" customFormat="1" ht="14.25" customHeight="1" x14ac:dyDescent="0.25">
      <c r="A78" s="104" t="s">
        <v>291</v>
      </c>
      <c r="B78" s="84" t="s">
        <v>11</v>
      </c>
      <c r="C78" s="84" t="s">
        <v>11</v>
      </c>
      <c r="D78" s="84" t="s">
        <v>11</v>
      </c>
      <c r="E78" s="84" t="s">
        <v>11</v>
      </c>
      <c r="F78" s="84" t="s">
        <v>11</v>
      </c>
      <c r="G78" s="84" t="s">
        <v>11</v>
      </c>
      <c r="H78" s="105">
        <f>SUM(H60:H77)</f>
        <v>0</v>
      </c>
      <c r="I78" s="106">
        <f>SUM(I60:I77)</f>
        <v>0</v>
      </c>
      <c r="J78" s="106">
        <f>SUM(J60:J77)</f>
        <v>0</v>
      </c>
      <c r="K78" s="106">
        <f>SUM(K60:K77)</f>
        <v>0</v>
      </c>
      <c r="L78" s="105">
        <f>SUM(L60:L77)</f>
        <v>0</v>
      </c>
      <c r="N78" s="51"/>
      <c r="O78" s="122"/>
      <c r="P78" s="122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18"/>
      <c r="AG78" s="121"/>
      <c r="AH78" s="121"/>
      <c r="AI78" s="121"/>
      <c r="AJ78" s="121"/>
      <c r="AK78" s="121"/>
      <c r="AL78" s="121"/>
      <c r="AM78" s="121"/>
      <c r="AN78" s="122"/>
      <c r="AO78" s="122"/>
      <c r="AP78" s="122"/>
      <c r="AQ78" s="122"/>
      <c r="AR78" s="122"/>
      <c r="AS78" s="122"/>
      <c r="AT78" s="122"/>
      <c r="AU78" s="122"/>
      <c r="AV78" s="122"/>
      <c r="AW78" s="52"/>
      <c r="AX78" s="51"/>
      <c r="AY78" s="51"/>
      <c r="AZ78" s="51"/>
    </row>
    <row r="79" spans="1:52" s="37" customFormat="1" x14ac:dyDescent="0.25">
      <c r="A79" s="47" t="s">
        <v>298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50"/>
      <c r="O79" s="122"/>
      <c r="P79" s="122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18"/>
      <c r="AG79" s="121"/>
      <c r="AH79" s="121"/>
      <c r="AI79" s="121"/>
      <c r="AJ79" s="121"/>
      <c r="AK79" s="121"/>
      <c r="AL79" s="121"/>
      <c r="AM79" s="121"/>
      <c r="AN79" s="122"/>
      <c r="AO79" s="122"/>
      <c r="AP79" s="122"/>
      <c r="AQ79" s="122"/>
      <c r="AR79" s="122"/>
      <c r="AS79" s="122"/>
      <c r="AT79" s="122"/>
      <c r="AU79" s="122"/>
      <c r="AV79" s="122"/>
      <c r="AW79" s="52"/>
      <c r="AX79" s="51"/>
      <c r="AY79" s="51"/>
      <c r="AZ79" s="51"/>
    </row>
    <row r="80" spans="1:52" s="37" customFormat="1" ht="11.25" customHeight="1" x14ac:dyDescent="0.25">
      <c r="A80" s="47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50"/>
      <c r="O80" s="122"/>
      <c r="P80" s="122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18"/>
      <c r="AG80" s="121"/>
      <c r="AH80" s="121"/>
      <c r="AI80" s="121"/>
      <c r="AJ80" s="121"/>
      <c r="AK80" s="121"/>
      <c r="AL80" s="121"/>
      <c r="AM80" s="121"/>
      <c r="AN80" s="122"/>
      <c r="AO80" s="122"/>
      <c r="AP80" s="122"/>
      <c r="AQ80" s="122"/>
      <c r="AR80" s="122"/>
      <c r="AS80" s="122"/>
      <c r="AT80" s="122"/>
      <c r="AU80" s="122"/>
      <c r="AV80" s="122"/>
      <c r="AW80" s="52"/>
      <c r="AX80" s="51"/>
      <c r="AY80" s="51"/>
      <c r="AZ80" s="51"/>
    </row>
    <row r="81" spans="1:52" s="37" customFormat="1" ht="15.75" x14ac:dyDescent="0.25">
      <c r="A81" s="112" t="s">
        <v>322</v>
      </c>
      <c r="B81" s="40"/>
      <c r="C81" s="40"/>
      <c r="D81" s="38">
        <f>L43+L78</f>
        <v>0</v>
      </c>
      <c r="E81" s="38"/>
      <c r="F81" s="39"/>
      <c r="J81" s="40"/>
      <c r="K81" s="40"/>
      <c r="L81" s="40"/>
      <c r="M81" s="40"/>
      <c r="N81" s="49"/>
      <c r="O81" s="119"/>
      <c r="P81" s="119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AD81" s="118"/>
      <c r="AE81" s="118"/>
      <c r="AF81" s="118"/>
      <c r="AG81" s="118"/>
      <c r="AH81" s="118"/>
      <c r="AI81" s="118"/>
      <c r="AJ81" s="118"/>
      <c r="AK81" s="118"/>
      <c r="AL81" s="118"/>
      <c r="AM81" s="118"/>
      <c r="AN81" s="119"/>
      <c r="AO81" s="119"/>
      <c r="AP81" s="119"/>
      <c r="AQ81" s="119"/>
      <c r="AR81" s="119"/>
      <c r="AS81" s="119"/>
      <c r="AT81" s="119"/>
      <c r="AU81" s="119"/>
      <c r="AV81" s="119"/>
      <c r="AW81" s="51"/>
      <c r="AX81" s="51"/>
      <c r="AY81" s="51"/>
      <c r="AZ81" s="51"/>
    </row>
    <row r="82" spans="1:52" s="37" customFormat="1" ht="12.75" customHeight="1" x14ac:dyDescent="0.25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9"/>
      <c r="O82" s="119"/>
      <c r="P82" s="119"/>
      <c r="Q82" s="118"/>
      <c r="R82" s="118"/>
      <c r="S82" s="118"/>
      <c r="T82" s="118"/>
      <c r="U82" s="118"/>
      <c r="V82" s="118"/>
      <c r="W82" s="118"/>
      <c r="X82" s="118"/>
      <c r="Y82" s="118"/>
      <c r="Z82" s="118"/>
      <c r="AA82" s="118"/>
      <c r="AB82" s="118"/>
      <c r="AC82" s="118"/>
      <c r="AD82" s="118"/>
      <c r="AE82" s="118"/>
      <c r="AF82" s="118"/>
      <c r="AG82" s="118"/>
      <c r="AH82" s="118"/>
      <c r="AI82" s="118"/>
      <c r="AJ82" s="118"/>
      <c r="AK82" s="118"/>
      <c r="AL82" s="118"/>
      <c r="AM82" s="118"/>
      <c r="AN82" s="119"/>
      <c r="AO82" s="119"/>
      <c r="AP82" s="119"/>
      <c r="AQ82" s="119"/>
      <c r="AR82" s="119"/>
      <c r="AS82" s="119"/>
      <c r="AT82" s="119"/>
      <c r="AU82" s="119"/>
      <c r="AV82" s="119"/>
      <c r="AW82" s="51"/>
      <c r="AX82" s="51"/>
      <c r="AY82" s="51"/>
      <c r="AZ82" s="51"/>
    </row>
    <row r="83" spans="1:52" s="37" customFormat="1" x14ac:dyDescent="0.25">
      <c r="A83" s="113" t="s">
        <v>282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9"/>
      <c r="O83" s="119"/>
      <c r="P83" s="119"/>
      <c r="Q83" s="118"/>
      <c r="R83" s="118"/>
      <c r="S83" s="118"/>
      <c r="T83" s="118"/>
      <c r="U83" s="118"/>
      <c r="V83" s="118"/>
      <c r="W83" s="118"/>
      <c r="X83" s="118"/>
      <c r="Y83" s="118"/>
      <c r="Z83" s="118"/>
      <c r="AA83" s="118"/>
      <c r="AB83" s="118"/>
      <c r="AC83" s="118"/>
      <c r="AD83" s="118"/>
      <c r="AE83" s="118"/>
      <c r="AF83" s="118"/>
      <c r="AG83" s="118"/>
      <c r="AH83" s="118"/>
      <c r="AI83" s="118"/>
      <c r="AJ83" s="118"/>
      <c r="AK83" s="118"/>
      <c r="AL83" s="118"/>
      <c r="AM83" s="118"/>
      <c r="AN83" s="119"/>
      <c r="AO83" s="119"/>
      <c r="AP83" s="119"/>
      <c r="AQ83" s="119"/>
      <c r="AR83" s="119"/>
      <c r="AS83" s="119"/>
      <c r="AT83" s="119"/>
      <c r="AU83" s="119"/>
      <c r="AV83" s="119"/>
      <c r="AW83" s="51"/>
      <c r="AX83" s="51"/>
      <c r="AY83" s="51"/>
      <c r="AZ83" s="51"/>
    </row>
    <row r="84" spans="1:52" s="37" customFormat="1" x14ac:dyDescent="0.25">
      <c r="A84" s="40"/>
      <c r="B84" s="142" t="s">
        <v>299</v>
      </c>
      <c r="C84" s="142"/>
      <c r="D84" s="142"/>
      <c r="E84" s="40"/>
      <c r="F84" s="40"/>
      <c r="G84" s="40"/>
      <c r="H84" s="40"/>
      <c r="I84" s="40"/>
      <c r="J84" s="40"/>
      <c r="K84" s="40"/>
      <c r="L84" s="40"/>
      <c r="M84" s="40"/>
      <c r="N84" s="49"/>
      <c r="O84" s="119"/>
      <c r="P84" s="119"/>
      <c r="Q84" s="118"/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  <c r="AE84" s="118"/>
      <c r="AF84" s="118"/>
      <c r="AG84" s="118"/>
      <c r="AH84" s="118"/>
      <c r="AI84" s="118"/>
      <c r="AJ84" s="118"/>
      <c r="AK84" s="118"/>
      <c r="AL84" s="118"/>
      <c r="AM84" s="118"/>
      <c r="AN84" s="119"/>
      <c r="AO84" s="119"/>
      <c r="AP84" s="119"/>
      <c r="AQ84" s="119"/>
      <c r="AR84" s="119"/>
      <c r="AS84" s="119"/>
      <c r="AT84" s="119"/>
      <c r="AU84" s="119"/>
      <c r="AV84" s="119"/>
      <c r="AW84" s="51"/>
      <c r="AX84" s="51"/>
      <c r="AY84" s="51"/>
      <c r="AZ84" s="51"/>
    </row>
    <row r="85" spans="1:52" s="37" customFormat="1" x14ac:dyDescent="0.25"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9"/>
      <c r="O85" s="119"/>
      <c r="P85" s="119"/>
      <c r="Q85" s="118"/>
      <c r="R85" s="118"/>
      <c r="S85" s="118"/>
      <c r="T85" s="118"/>
      <c r="U85" s="118"/>
      <c r="V85" s="118"/>
      <c r="W85" s="118"/>
      <c r="X85" s="118"/>
      <c r="Y85" s="118"/>
      <c r="Z85" s="118"/>
      <c r="AA85" s="118"/>
      <c r="AB85" s="118"/>
      <c r="AC85" s="118"/>
      <c r="AD85" s="118"/>
      <c r="AE85" s="118"/>
      <c r="AF85" s="118"/>
      <c r="AG85" s="118"/>
      <c r="AH85" s="118"/>
      <c r="AI85" s="118"/>
      <c r="AJ85" s="118"/>
      <c r="AK85" s="118"/>
      <c r="AL85" s="118"/>
      <c r="AM85" s="118"/>
      <c r="AN85" s="119"/>
      <c r="AO85" s="119"/>
      <c r="AP85" s="119"/>
      <c r="AQ85" s="119"/>
      <c r="AR85" s="119"/>
      <c r="AS85" s="119"/>
      <c r="AT85" s="119"/>
      <c r="AU85" s="119"/>
      <c r="AV85" s="119"/>
      <c r="AW85" s="51"/>
      <c r="AX85" s="51"/>
      <c r="AY85" s="51"/>
      <c r="AZ85" s="51"/>
    </row>
    <row r="86" spans="1:52" s="37" customFormat="1" x14ac:dyDescent="0.25">
      <c r="A86" s="40" t="s">
        <v>300</v>
      </c>
      <c r="E86" s="40"/>
      <c r="F86" s="40"/>
      <c r="G86" s="40"/>
      <c r="H86" s="40"/>
      <c r="I86" s="40"/>
      <c r="J86" s="40"/>
      <c r="K86" s="40"/>
      <c r="L86" s="40"/>
      <c r="M86" s="40"/>
      <c r="N86" s="49"/>
      <c r="O86" s="119"/>
      <c r="P86" s="119"/>
      <c r="Q86" s="118"/>
      <c r="R86" s="118"/>
      <c r="S86" s="118"/>
      <c r="T86" s="118"/>
      <c r="U86" s="118"/>
      <c r="V86" s="118"/>
      <c r="W86" s="118"/>
      <c r="X86" s="118"/>
      <c r="Y86" s="118"/>
      <c r="Z86" s="118"/>
      <c r="AA86" s="118"/>
      <c r="AB86" s="118"/>
      <c r="AC86" s="118"/>
      <c r="AD86" s="118"/>
      <c r="AE86" s="118"/>
      <c r="AF86" s="118"/>
      <c r="AG86" s="118"/>
      <c r="AH86" s="118"/>
      <c r="AI86" s="118"/>
      <c r="AJ86" s="118"/>
      <c r="AK86" s="118"/>
      <c r="AL86" s="118"/>
      <c r="AM86" s="118"/>
      <c r="AN86" s="119"/>
      <c r="AO86" s="119"/>
      <c r="AP86" s="119"/>
      <c r="AQ86" s="119"/>
      <c r="AR86" s="119"/>
      <c r="AS86" s="119"/>
      <c r="AT86" s="119"/>
      <c r="AU86" s="119"/>
      <c r="AV86" s="119"/>
      <c r="AW86" s="51"/>
      <c r="AX86" s="51"/>
      <c r="AY86" s="51"/>
      <c r="AZ86" s="51"/>
    </row>
    <row r="87" spans="1:52" s="40" customFormat="1" x14ac:dyDescent="0.25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51"/>
      <c r="O87" s="114"/>
      <c r="P87" s="114"/>
      <c r="Q87" s="115"/>
      <c r="R87" s="115"/>
      <c r="S87" s="115"/>
      <c r="T87" s="115"/>
      <c r="U87" s="115"/>
      <c r="V87" s="115"/>
      <c r="W87" s="115"/>
      <c r="X87" s="115"/>
      <c r="Y87" s="115"/>
      <c r="Z87" s="115"/>
      <c r="AA87" s="115"/>
      <c r="AB87" s="115"/>
      <c r="AC87" s="115"/>
      <c r="AD87" s="115"/>
      <c r="AE87" s="115"/>
      <c r="AF87" s="115"/>
      <c r="AG87" s="115"/>
      <c r="AH87" s="115"/>
      <c r="AI87" s="115"/>
      <c r="AJ87" s="115"/>
      <c r="AK87" s="115"/>
      <c r="AL87" s="115"/>
      <c r="AM87" s="115"/>
      <c r="AN87" s="114"/>
      <c r="AO87" s="114"/>
      <c r="AP87" s="114"/>
      <c r="AQ87" s="114"/>
      <c r="AR87" s="114"/>
      <c r="AS87" s="114"/>
      <c r="AT87" s="114"/>
      <c r="AU87" s="114"/>
      <c r="AV87" s="114"/>
      <c r="AW87" s="49"/>
      <c r="AX87" s="49"/>
      <c r="AY87" s="49"/>
      <c r="AZ87" s="49"/>
    </row>
    <row r="88" spans="1:52" s="40" customFormat="1" x14ac:dyDescent="0.25">
      <c r="N88" s="49"/>
      <c r="O88" s="114"/>
      <c r="P88" s="114"/>
      <c r="Q88" s="115"/>
      <c r="R88" s="115"/>
      <c r="S88" s="115"/>
      <c r="T88" s="115"/>
      <c r="U88" s="115"/>
      <c r="V88" s="115"/>
      <c r="W88" s="115"/>
      <c r="X88" s="115"/>
      <c r="Y88" s="115"/>
      <c r="Z88" s="115"/>
      <c r="AA88" s="115"/>
      <c r="AB88" s="115"/>
      <c r="AC88" s="115"/>
      <c r="AD88" s="115"/>
      <c r="AE88" s="115"/>
      <c r="AF88" s="115"/>
      <c r="AG88" s="115"/>
      <c r="AH88" s="115"/>
      <c r="AI88" s="115"/>
      <c r="AJ88" s="115"/>
      <c r="AK88" s="115"/>
      <c r="AL88" s="115"/>
      <c r="AM88" s="115"/>
      <c r="AN88" s="114"/>
      <c r="AO88" s="114"/>
      <c r="AP88" s="114"/>
      <c r="AQ88" s="114"/>
      <c r="AR88" s="114"/>
      <c r="AS88" s="114"/>
      <c r="AT88" s="114"/>
      <c r="AU88" s="114"/>
      <c r="AV88" s="114"/>
      <c r="AW88" s="49"/>
      <c r="AX88" s="49"/>
      <c r="AY88" s="49"/>
      <c r="AZ88" s="49"/>
    </row>
    <row r="89" spans="1:52" s="40" customFormat="1" x14ac:dyDescent="0.25">
      <c r="N89" s="49"/>
      <c r="O89" s="114"/>
      <c r="P89" s="114"/>
      <c r="Q89" s="115"/>
      <c r="R89" s="115"/>
      <c r="S89" s="115"/>
      <c r="T89" s="115"/>
      <c r="U89" s="115"/>
      <c r="V89" s="115"/>
      <c r="W89" s="115"/>
      <c r="X89" s="115"/>
      <c r="Y89" s="115"/>
      <c r="Z89" s="115"/>
      <c r="AA89" s="115"/>
      <c r="AB89" s="115"/>
      <c r="AC89" s="115"/>
      <c r="AD89" s="115"/>
      <c r="AE89" s="115"/>
      <c r="AF89" s="115"/>
      <c r="AG89" s="115"/>
      <c r="AH89" s="115"/>
      <c r="AI89" s="115"/>
      <c r="AJ89" s="115"/>
      <c r="AK89" s="115"/>
      <c r="AL89" s="115"/>
      <c r="AM89" s="115"/>
      <c r="AN89" s="114"/>
      <c r="AO89" s="114"/>
      <c r="AP89" s="114"/>
      <c r="AQ89" s="114"/>
      <c r="AR89" s="114"/>
      <c r="AS89" s="114"/>
      <c r="AT89" s="114"/>
      <c r="AU89" s="114"/>
      <c r="AV89" s="114"/>
      <c r="AW89" s="49"/>
      <c r="AX89" s="49"/>
      <c r="AY89" s="49"/>
      <c r="AZ89" s="49"/>
    </row>
    <row r="90" spans="1:52" s="40" customFormat="1" x14ac:dyDescent="0.25">
      <c r="N90" s="49"/>
      <c r="O90" s="114"/>
      <c r="P90" s="114"/>
      <c r="Q90" s="115"/>
      <c r="R90" s="115"/>
      <c r="S90" s="115"/>
      <c r="T90" s="115"/>
      <c r="U90" s="115"/>
      <c r="V90" s="115"/>
      <c r="W90" s="115"/>
      <c r="X90" s="115"/>
      <c r="Y90" s="115"/>
      <c r="Z90" s="115"/>
      <c r="AA90" s="115"/>
      <c r="AB90" s="115"/>
      <c r="AC90" s="115"/>
      <c r="AD90" s="115"/>
      <c r="AE90" s="115"/>
      <c r="AF90" s="115"/>
      <c r="AG90" s="115"/>
      <c r="AH90" s="115"/>
      <c r="AI90" s="115"/>
      <c r="AJ90" s="115"/>
      <c r="AK90" s="115"/>
      <c r="AL90" s="115"/>
      <c r="AM90" s="115"/>
      <c r="AN90" s="114"/>
      <c r="AO90" s="114"/>
      <c r="AP90" s="114"/>
      <c r="AQ90" s="114"/>
      <c r="AR90" s="114"/>
      <c r="AS90" s="114"/>
      <c r="AT90" s="114"/>
      <c r="AU90" s="114"/>
      <c r="AV90" s="114"/>
      <c r="AW90" s="49"/>
      <c r="AX90" s="49"/>
      <c r="AY90" s="49"/>
      <c r="AZ90" s="49"/>
    </row>
    <row r="91" spans="1:52" s="40" customFormat="1" x14ac:dyDescent="0.25">
      <c r="A91" s="37"/>
      <c r="B91" s="37"/>
      <c r="C91" s="37"/>
      <c r="D91" s="37"/>
      <c r="N91" s="49"/>
      <c r="O91" s="114"/>
      <c r="P91" s="114"/>
      <c r="Q91" s="115"/>
      <c r="R91" s="115"/>
      <c r="S91" s="115"/>
      <c r="T91" s="115"/>
      <c r="U91" s="115"/>
      <c r="V91" s="115"/>
      <c r="W91" s="115"/>
      <c r="X91" s="115"/>
      <c r="Y91" s="115"/>
      <c r="Z91" s="115"/>
      <c r="AA91" s="115"/>
      <c r="AB91" s="115"/>
      <c r="AC91" s="115"/>
      <c r="AD91" s="115"/>
      <c r="AE91" s="115"/>
      <c r="AF91" s="115"/>
      <c r="AG91" s="115"/>
      <c r="AH91" s="115"/>
      <c r="AI91" s="115"/>
      <c r="AJ91" s="115"/>
      <c r="AK91" s="115"/>
      <c r="AL91" s="115"/>
      <c r="AM91" s="115"/>
      <c r="AN91" s="114"/>
      <c r="AO91" s="114"/>
      <c r="AP91" s="114"/>
      <c r="AQ91" s="114"/>
      <c r="AR91" s="114"/>
      <c r="AS91" s="114"/>
      <c r="AT91" s="114"/>
      <c r="AU91" s="114"/>
      <c r="AV91" s="114"/>
      <c r="AW91" s="49"/>
      <c r="AX91" s="49"/>
      <c r="AY91" s="49"/>
      <c r="AZ91" s="49"/>
    </row>
    <row r="92" spans="1:52" s="40" customFormat="1" x14ac:dyDescent="0.25">
      <c r="A92" s="37"/>
      <c r="B92" s="37"/>
      <c r="C92" s="37"/>
      <c r="D92" s="37"/>
      <c r="N92" s="49"/>
      <c r="O92" s="114"/>
      <c r="P92" s="114"/>
      <c r="Q92" s="115"/>
      <c r="R92" s="115"/>
      <c r="S92" s="115"/>
      <c r="T92" s="115"/>
      <c r="U92" s="115"/>
      <c r="V92" s="115"/>
      <c r="W92" s="115"/>
      <c r="X92" s="115"/>
      <c r="Y92" s="115"/>
      <c r="Z92" s="115"/>
      <c r="AA92" s="115"/>
      <c r="AB92" s="115"/>
      <c r="AC92" s="115"/>
      <c r="AD92" s="115"/>
      <c r="AE92" s="115"/>
      <c r="AF92" s="115"/>
      <c r="AG92" s="115"/>
      <c r="AH92" s="115"/>
      <c r="AI92" s="115"/>
      <c r="AJ92" s="115"/>
      <c r="AK92" s="115"/>
      <c r="AL92" s="115"/>
      <c r="AM92" s="115"/>
      <c r="AN92" s="114"/>
      <c r="AO92" s="114"/>
      <c r="AP92" s="114"/>
      <c r="AQ92" s="114"/>
      <c r="AR92" s="114"/>
      <c r="AS92" s="114"/>
      <c r="AT92" s="114"/>
      <c r="AU92" s="114"/>
      <c r="AV92" s="114"/>
      <c r="AW92" s="49"/>
      <c r="AX92" s="49"/>
      <c r="AY92" s="49"/>
      <c r="AZ92" s="49"/>
    </row>
    <row r="93" spans="1:52" s="40" customFormat="1" x14ac:dyDescent="0.25">
      <c r="A93" s="37"/>
      <c r="B93" s="37"/>
      <c r="C93" s="37"/>
      <c r="D93" s="37"/>
      <c r="N93" s="49"/>
      <c r="O93" s="114"/>
      <c r="P93" s="114"/>
      <c r="Q93" s="115"/>
      <c r="R93" s="115"/>
      <c r="S93" s="115"/>
      <c r="T93" s="115"/>
      <c r="U93" s="115"/>
      <c r="V93" s="115"/>
      <c r="W93" s="115"/>
      <c r="X93" s="115"/>
      <c r="Y93" s="115"/>
      <c r="Z93" s="115"/>
      <c r="AA93" s="115"/>
      <c r="AB93" s="115"/>
      <c r="AC93" s="115"/>
      <c r="AD93" s="115"/>
      <c r="AE93" s="115"/>
      <c r="AF93" s="115"/>
      <c r="AG93" s="115"/>
      <c r="AH93" s="115"/>
      <c r="AI93" s="115"/>
      <c r="AJ93" s="115"/>
      <c r="AK93" s="115"/>
      <c r="AL93" s="115"/>
      <c r="AM93" s="115"/>
      <c r="AN93" s="114"/>
      <c r="AO93" s="114"/>
      <c r="AP93" s="114"/>
      <c r="AQ93" s="114"/>
      <c r="AR93" s="114"/>
      <c r="AS93" s="114"/>
      <c r="AT93" s="114"/>
      <c r="AU93" s="114"/>
      <c r="AV93" s="114"/>
      <c r="AW93" s="49"/>
      <c r="AX93" s="49"/>
      <c r="AY93" s="49"/>
      <c r="AZ93" s="49"/>
    </row>
    <row r="94" spans="1:52" s="40" customFormat="1" x14ac:dyDescent="0.25">
      <c r="A94" s="37"/>
      <c r="B94" s="37"/>
      <c r="C94" s="37"/>
      <c r="D94" s="37"/>
      <c r="N94" s="49"/>
      <c r="O94" s="114"/>
      <c r="P94" s="114"/>
      <c r="Q94" s="115"/>
      <c r="R94" s="115"/>
      <c r="S94" s="115"/>
      <c r="T94" s="115"/>
      <c r="U94" s="115"/>
      <c r="V94" s="115"/>
      <c r="W94" s="115"/>
      <c r="X94" s="115"/>
      <c r="Y94" s="115"/>
      <c r="Z94" s="115"/>
      <c r="AA94" s="115"/>
      <c r="AB94" s="115"/>
      <c r="AC94" s="115"/>
      <c r="AD94" s="115"/>
      <c r="AE94" s="115"/>
      <c r="AF94" s="115"/>
      <c r="AG94" s="115"/>
      <c r="AH94" s="115"/>
      <c r="AI94" s="115"/>
      <c r="AJ94" s="115"/>
      <c r="AK94" s="115"/>
      <c r="AL94" s="115"/>
      <c r="AM94" s="115"/>
      <c r="AN94" s="114"/>
      <c r="AO94" s="114"/>
      <c r="AP94" s="114"/>
      <c r="AQ94" s="114"/>
      <c r="AR94" s="114"/>
      <c r="AS94" s="114"/>
      <c r="AT94" s="114"/>
      <c r="AU94" s="114"/>
      <c r="AV94" s="114"/>
      <c r="AW94" s="49"/>
      <c r="AX94" s="49"/>
      <c r="AY94" s="49"/>
      <c r="AZ94" s="49"/>
    </row>
    <row r="95" spans="1:52" s="40" customFormat="1" x14ac:dyDescent="0.25">
      <c r="A95" s="37"/>
      <c r="B95" s="37"/>
      <c r="C95" s="37"/>
      <c r="D95" s="37"/>
      <c r="N95" s="49"/>
      <c r="O95" s="114"/>
      <c r="P95" s="114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5"/>
      <c r="AH95" s="115"/>
      <c r="AI95" s="115"/>
      <c r="AJ95" s="115"/>
      <c r="AK95" s="115"/>
      <c r="AL95" s="115"/>
      <c r="AM95" s="115"/>
      <c r="AN95" s="114"/>
      <c r="AO95" s="114"/>
      <c r="AP95" s="114"/>
      <c r="AQ95" s="114"/>
      <c r="AR95" s="114"/>
      <c r="AS95" s="114"/>
      <c r="AT95" s="114"/>
      <c r="AU95" s="114"/>
      <c r="AV95" s="114"/>
      <c r="AW95" s="49"/>
      <c r="AX95" s="49"/>
      <c r="AY95" s="49"/>
      <c r="AZ95" s="49"/>
    </row>
    <row r="96" spans="1:52" s="40" customFormat="1" x14ac:dyDescent="0.25">
      <c r="A96" s="37"/>
      <c r="B96" s="37"/>
      <c r="C96" s="37"/>
      <c r="D96" s="37"/>
      <c r="N96" s="49"/>
      <c r="O96" s="114"/>
      <c r="P96" s="114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C96" s="115"/>
      <c r="AD96" s="115"/>
      <c r="AE96" s="115"/>
      <c r="AF96" s="115"/>
      <c r="AG96" s="115"/>
      <c r="AH96" s="115"/>
      <c r="AI96" s="115"/>
      <c r="AJ96" s="115"/>
      <c r="AK96" s="115"/>
      <c r="AL96" s="115"/>
      <c r="AM96" s="115"/>
      <c r="AN96" s="114"/>
      <c r="AO96" s="114"/>
      <c r="AP96" s="114"/>
      <c r="AQ96" s="114"/>
      <c r="AR96" s="114"/>
      <c r="AS96" s="114"/>
      <c r="AT96" s="114"/>
      <c r="AU96" s="114"/>
      <c r="AV96" s="114"/>
      <c r="AW96" s="49"/>
      <c r="AX96" s="49"/>
      <c r="AY96" s="49"/>
      <c r="AZ96" s="49"/>
    </row>
    <row r="97" spans="1:52" s="40" customFormat="1" x14ac:dyDescent="0.25">
      <c r="A97" s="37"/>
      <c r="B97" s="37"/>
      <c r="C97" s="37"/>
      <c r="D97" s="37"/>
      <c r="N97" s="49"/>
      <c r="O97" s="114"/>
      <c r="P97" s="114"/>
      <c r="Q97" s="115"/>
      <c r="R97" s="115"/>
      <c r="S97" s="115"/>
      <c r="T97" s="115"/>
      <c r="U97" s="115"/>
      <c r="V97" s="115"/>
      <c r="W97" s="115"/>
      <c r="X97" s="115"/>
      <c r="Y97" s="115"/>
      <c r="Z97" s="115"/>
      <c r="AA97" s="115"/>
      <c r="AB97" s="115"/>
      <c r="AC97" s="115"/>
      <c r="AD97" s="115"/>
      <c r="AE97" s="115"/>
      <c r="AF97" s="115"/>
      <c r="AG97" s="115"/>
      <c r="AH97" s="115"/>
      <c r="AI97" s="115"/>
      <c r="AJ97" s="115"/>
      <c r="AK97" s="115"/>
      <c r="AL97" s="115"/>
      <c r="AM97" s="115"/>
      <c r="AN97" s="114"/>
      <c r="AO97" s="114"/>
      <c r="AP97" s="114"/>
      <c r="AQ97" s="114"/>
      <c r="AR97" s="114"/>
      <c r="AS97" s="114"/>
      <c r="AT97" s="114"/>
      <c r="AU97" s="114"/>
      <c r="AV97" s="114"/>
      <c r="AW97" s="49"/>
      <c r="AX97" s="49"/>
      <c r="AY97" s="49"/>
      <c r="AZ97" s="49"/>
    </row>
    <row r="98" spans="1:52" s="40" customFormat="1" x14ac:dyDescent="0.25">
      <c r="N98" s="49"/>
      <c r="O98" s="114"/>
      <c r="P98" s="114"/>
      <c r="Q98" s="115"/>
      <c r="R98" s="115"/>
      <c r="S98" s="115"/>
      <c r="T98" s="115"/>
      <c r="U98" s="115"/>
      <c r="V98" s="115"/>
      <c r="W98" s="115"/>
      <c r="X98" s="115"/>
      <c r="Y98" s="115"/>
      <c r="Z98" s="115"/>
      <c r="AA98" s="115"/>
      <c r="AB98" s="115"/>
      <c r="AC98" s="115"/>
      <c r="AD98" s="115"/>
      <c r="AE98" s="115"/>
      <c r="AF98" s="115"/>
      <c r="AG98" s="115"/>
      <c r="AH98" s="115"/>
      <c r="AI98" s="115"/>
      <c r="AJ98" s="115"/>
      <c r="AK98" s="115"/>
      <c r="AL98" s="115"/>
      <c r="AM98" s="115"/>
      <c r="AN98" s="114"/>
      <c r="AO98" s="114"/>
      <c r="AP98" s="114"/>
      <c r="AQ98" s="114"/>
      <c r="AR98" s="114"/>
      <c r="AS98" s="114"/>
      <c r="AT98" s="114"/>
      <c r="AU98" s="114"/>
      <c r="AV98" s="114"/>
      <c r="AW98" s="49"/>
      <c r="AX98" s="49"/>
      <c r="AY98" s="49"/>
      <c r="AZ98" s="49"/>
    </row>
    <row r="99" spans="1:52" s="40" customFormat="1" x14ac:dyDescent="0.25">
      <c r="N99" s="49"/>
      <c r="O99" s="114"/>
      <c r="P99" s="114"/>
      <c r="Q99" s="115"/>
      <c r="R99" s="115"/>
      <c r="S99" s="115"/>
      <c r="T99" s="115"/>
      <c r="U99" s="115"/>
      <c r="V99" s="115"/>
      <c r="W99" s="115"/>
      <c r="X99" s="115"/>
      <c r="Y99" s="115"/>
      <c r="Z99" s="115"/>
      <c r="AA99" s="115"/>
      <c r="AB99" s="115"/>
      <c r="AC99" s="115"/>
      <c r="AD99" s="115"/>
      <c r="AE99" s="115"/>
      <c r="AF99" s="115"/>
      <c r="AG99" s="115"/>
      <c r="AH99" s="115"/>
      <c r="AI99" s="115"/>
      <c r="AJ99" s="115"/>
      <c r="AK99" s="115"/>
      <c r="AL99" s="115"/>
      <c r="AM99" s="115"/>
      <c r="AN99" s="114"/>
      <c r="AO99" s="114"/>
      <c r="AP99" s="114"/>
      <c r="AQ99" s="114"/>
      <c r="AR99" s="114"/>
      <c r="AS99" s="114"/>
      <c r="AT99" s="114"/>
      <c r="AU99" s="114"/>
      <c r="AV99" s="114"/>
      <c r="AW99" s="49"/>
      <c r="AX99" s="49"/>
      <c r="AY99" s="49"/>
      <c r="AZ99" s="49"/>
    </row>
    <row r="100" spans="1:52" s="40" customFormat="1" x14ac:dyDescent="0.25">
      <c r="N100" s="49"/>
      <c r="O100" s="114"/>
      <c r="P100" s="114"/>
      <c r="Q100" s="115"/>
      <c r="R100" s="115"/>
      <c r="S100" s="115"/>
      <c r="T100" s="115"/>
      <c r="U100" s="115"/>
      <c r="V100" s="115"/>
      <c r="W100" s="115"/>
      <c r="X100" s="115"/>
      <c r="Y100" s="115"/>
      <c r="Z100" s="115"/>
      <c r="AA100" s="115"/>
      <c r="AB100" s="115"/>
      <c r="AC100" s="115"/>
      <c r="AD100" s="115"/>
      <c r="AE100" s="115"/>
      <c r="AF100" s="115"/>
      <c r="AG100" s="115"/>
      <c r="AH100" s="115"/>
      <c r="AI100" s="115"/>
      <c r="AJ100" s="115"/>
      <c r="AK100" s="115"/>
      <c r="AL100" s="115"/>
      <c r="AM100" s="115"/>
      <c r="AN100" s="114"/>
      <c r="AO100" s="114"/>
      <c r="AP100" s="114"/>
      <c r="AQ100" s="114"/>
      <c r="AR100" s="114"/>
      <c r="AS100" s="114"/>
      <c r="AT100" s="114"/>
      <c r="AU100" s="114"/>
      <c r="AV100" s="114"/>
      <c r="AW100" s="49"/>
      <c r="AX100" s="49"/>
      <c r="AY100" s="49"/>
      <c r="AZ100" s="49"/>
    </row>
    <row r="101" spans="1:52" s="40" customFormat="1" x14ac:dyDescent="0.25">
      <c r="N101" s="49"/>
      <c r="O101" s="114"/>
      <c r="P101" s="114"/>
      <c r="Q101" s="115"/>
      <c r="R101" s="115"/>
      <c r="S101" s="115"/>
      <c r="T101" s="115"/>
      <c r="U101" s="115"/>
      <c r="V101" s="115"/>
      <c r="W101" s="115"/>
      <c r="X101" s="115"/>
      <c r="Y101" s="115"/>
      <c r="Z101" s="115"/>
      <c r="AA101" s="115"/>
      <c r="AB101" s="115"/>
      <c r="AC101" s="115"/>
      <c r="AD101" s="115"/>
      <c r="AE101" s="115"/>
      <c r="AF101" s="115"/>
      <c r="AG101" s="115"/>
      <c r="AH101" s="115"/>
      <c r="AI101" s="115"/>
      <c r="AJ101" s="115"/>
      <c r="AK101" s="115"/>
      <c r="AL101" s="115"/>
      <c r="AM101" s="115"/>
      <c r="AN101" s="114"/>
      <c r="AO101" s="114"/>
      <c r="AP101" s="114"/>
      <c r="AQ101" s="114"/>
      <c r="AR101" s="114"/>
      <c r="AS101" s="114"/>
      <c r="AT101" s="114"/>
      <c r="AU101" s="114"/>
      <c r="AV101" s="114"/>
      <c r="AW101" s="49"/>
      <c r="AX101" s="49"/>
      <c r="AY101" s="49"/>
      <c r="AZ101" s="49"/>
    </row>
    <row r="102" spans="1:52" s="40" customFormat="1" x14ac:dyDescent="0.25">
      <c r="N102" s="49"/>
      <c r="O102" s="114"/>
      <c r="P102" s="114"/>
      <c r="Q102" s="115"/>
      <c r="R102" s="115"/>
      <c r="S102" s="115"/>
      <c r="T102" s="115"/>
      <c r="U102" s="115"/>
      <c r="V102" s="115"/>
      <c r="W102" s="115"/>
      <c r="X102" s="115"/>
      <c r="Y102" s="115"/>
      <c r="Z102" s="115"/>
      <c r="AA102" s="115"/>
      <c r="AB102" s="115"/>
      <c r="AC102" s="115"/>
      <c r="AD102" s="115"/>
      <c r="AE102" s="115"/>
      <c r="AF102" s="115"/>
      <c r="AG102" s="115"/>
      <c r="AH102" s="115"/>
      <c r="AI102" s="115"/>
      <c r="AJ102" s="115"/>
      <c r="AK102" s="115"/>
      <c r="AL102" s="115"/>
      <c r="AM102" s="115"/>
      <c r="AN102" s="114"/>
      <c r="AO102" s="114"/>
      <c r="AP102" s="114"/>
      <c r="AQ102" s="114"/>
      <c r="AR102" s="114"/>
      <c r="AS102" s="114"/>
      <c r="AT102" s="114"/>
      <c r="AU102" s="114"/>
      <c r="AV102" s="114"/>
      <c r="AW102" s="49"/>
      <c r="AX102" s="49"/>
      <c r="AY102" s="49"/>
      <c r="AZ102" s="49"/>
    </row>
    <row r="103" spans="1:52" s="40" customFormat="1" x14ac:dyDescent="0.25">
      <c r="N103" s="49"/>
      <c r="O103" s="114"/>
      <c r="P103" s="114"/>
      <c r="Q103" s="115"/>
      <c r="R103" s="115"/>
      <c r="S103" s="115"/>
      <c r="T103" s="115"/>
      <c r="U103" s="115"/>
      <c r="V103" s="115"/>
      <c r="W103" s="115"/>
      <c r="X103" s="115"/>
      <c r="Y103" s="115"/>
      <c r="Z103" s="115"/>
      <c r="AA103" s="115"/>
      <c r="AB103" s="115"/>
      <c r="AC103" s="115"/>
      <c r="AD103" s="115"/>
      <c r="AE103" s="115"/>
      <c r="AF103" s="115"/>
      <c r="AG103" s="115"/>
      <c r="AH103" s="115"/>
      <c r="AI103" s="115"/>
      <c r="AJ103" s="115"/>
      <c r="AK103" s="115"/>
      <c r="AL103" s="115"/>
      <c r="AM103" s="115"/>
      <c r="AN103" s="114"/>
      <c r="AO103" s="114"/>
      <c r="AP103" s="114"/>
      <c r="AQ103" s="114"/>
      <c r="AR103" s="114"/>
      <c r="AS103" s="114"/>
      <c r="AT103" s="114"/>
      <c r="AU103" s="114"/>
      <c r="AV103" s="114"/>
      <c r="AW103" s="49"/>
      <c r="AX103" s="49"/>
      <c r="AY103" s="49"/>
      <c r="AZ103" s="49"/>
    </row>
    <row r="104" spans="1:52" s="40" customFormat="1" x14ac:dyDescent="0.25">
      <c r="N104" s="49"/>
      <c r="O104" s="114"/>
      <c r="P104" s="114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5"/>
      <c r="AF104" s="115"/>
      <c r="AG104" s="115"/>
      <c r="AH104" s="115"/>
      <c r="AI104" s="115"/>
      <c r="AJ104" s="115"/>
      <c r="AK104" s="115"/>
      <c r="AL104" s="115"/>
      <c r="AM104" s="115"/>
      <c r="AN104" s="114"/>
      <c r="AO104" s="114"/>
      <c r="AP104" s="114"/>
      <c r="AQ104" s="114"/>
      <c r="AR104" s="114"/>
      <c r="AS104" s="114"/>
      <c r="AT104" s="114"/>
      <c r="AU104" s="114"/>
      <c r="AV104" s="114"/>
      <c r="AW104" s="49"/>
      <c r="AX104" s="49"/>
      <c r="AY104" s="49"/>
      <c r="AZ104" s="49"/>
    </row>
    <row r="105" spans="1:52" s="40" customFormat="1" x14ac:dyDescent="0.25">
      <c r="N105" s="49"/>
      <c r="O105" s="114"/>
      <c r="P105" s="114"/>
      <c r="Q105" s="115"/>
      <c r="R105" s="115"/>
      <c r="S105" s="115"/>
      <c r="T105" s="115"/>
      <c r="U105" s="115"/>
      <c r="V105" s="115"/>
      <c r="W105" s="115"/>
      <c r="X105" s="115"/>
      <c r="Y105" s="115"/>
      <c r="Z105" s="115"/>
      <c r="AA105" s="115"/>
      <c r="AB105" s="115"/>
      <c r="AC105" s="115"/>
      <c r="AD105" s="115"/>
      <c r="AE105" s="115"/>
      <c r="AF105" s="115"/>
      <c r="AG105" s="115"/>
      <c r="AH105" s="115"/>
      <c r="AI105" s="115"/>
      <c r="AJ105" s="115"/>
      <c r="AK105" s="115"/>
      <c r="AL105" s="115"/>
      <c r="AM105" s="115"/>
      <c r="AN105" s="114"/>
      <c r="AO105" s="114"/>
      <c r="AP105" s="114"/>
      <c r="AQ105" s="114"/>
      <c r="AR105" s="114"/>
      <c r="AS105" s="114"/>
      <c r="AT105" s="114"/>
      <c r="AU105" s="114"/>
      <c r="AV105" s="114"/>
      <c r="AW105" s="49"/>
      <c r="AX105" s="49"/>
      <c r="AY105" s="49"/>
      <c r="AZ105" s="49"/>
    </row>
    <row r="106" spans="1:52" s="40" customFormat="1" x14ac:dyDescent="0.25">
      <c r="N106" s="49"/>
      <c r="O106" s="114"/>
      <c r="P106" s="114"/>
      <c r="Q106" s="115"/>
      <c r="R106" s="115"/>
      <c r="S106" s="115"/>
      <c r="T106" s="115"/>
      <c r="U106" s="115"/>
      <c r="V106" s="115"/>
      <c r="W106" s="115"/>
      <c r="X106" s="115"/>
      <c r="Y106" s="115"/>
      <c r="Z106" s="115"/>
      <c r="AA106" s="115"/>
      <c r="AB106" s="115"/>
      <c r="AC106" s="115"/>
      <c r="AD106" s="115"/>
      <c r="AE106" s="115"/>
      <c r="AF106" s="115"/>
      <c r="AG106" s="115"/>
      <c r="AH106" s="115"/>
      <c r="AI106" s="115"/>
      <c r="AJ106" s="115"/>
      <c r="AK106" s="115"/>
      <c r="AL106" s="115"/>
      <c r="AM106" s="115"/>
      <c r="AN106" s="114"/>
      <c r="AO106" s="114"/>
      <c r="AP106" s="114"/>
      <c r="AQ106" s="114"/>
      <c r="AR106" s="114"/>
      <c r="AS106" s="114"/>
      <c r="AT106" s="114"/>
      <c r="AU106" s="114"/>
      <c r="AV106" s="114"/>
      <c r="AW106" s="49"/>
      <c r="AX106" s="49"/>
      <c r="AY106" s="49"/>
      <c r="AZ106" s="49"/>
    </row>
    <row r="107" spans="1:52" s="40" customFormat="1" x14ac:dyDescent="0.25">
      <c r="N107" s="49"/>
      <c r="O107" s="114"/>
      <c r="P107" s="114"/>
      <c r="Q107" s="115"/>
      <c r="R107" s="115"/>
      <c r="S107" s="115"/>
      <c r="T107" s="115"/>
      <c r="U107" s="115"/>
      <c r="V107" s="115"/>
      <c r="W107" s="115"/>
      <c r="X107" s="115"/>
      <c r="Y107" s="115"/>
      <c r="Z107" s="115"/>
      <c r="AA107" s="115"/>
      <c r="AB107" s="115"/>
      <c r="AC107" s="115"/>
      <c r="AD107" s="115"/>
      <c r="AE107" s="115"/>
      <c r="AF107" s="115"/>
      <c r="AG107" s="115"/>
      <c r="AH107" s="115"/>
      <c r="AI107" s="115"/>
      <c r="AJ107" s="115"/>
      <c r="AK107" s="115"/>
      <c r="AL107" s="115"/>
      <c r="AM107" s="115"/>
      <c r="AN107" s="114"/>
      <c r="AO107" s="114"/>
      <c r="AP107" s="114"/>
      <c r="AQ107" s="114"/>
      <c r="AR107" s="114"/>
      <c r="AS107" s="114"/>
      <c r="AT107" s="114"/>
      <c r="AU107" s="114"/>
      <c r="AV107" s="114"/>
      <c r="AW107" s="49"/>
      <c r="AX107" s="49"/>
      <c r="AY107" s="49"/>
      <c r="AZ107" s="49"/>
    </row>
    <row r="108" spans="1:52" s="40" customFormat="1" x14ac:dyDescent="0.25">
      <c r="N108" s="49"/>
      <c r="O108" s="114"/>
      <c r="P108" s="114"/>
      <c r="Q108" s="115"/>
      <c r="R108" s="115"/>
      <c r="S108" s="115"/>
      <c r="T108" s="115"/>
      <c r="U108" s="115"/>
      <c r="V108" s="115"/>
      <c r="W108" s="115"/>
      <c r="X108" s="115"/>
      <c r="Y108" s="115"/>
      <c r="Z108" s="115"/>
      <c r="AA108" s="115"/>
      <c r="AB108" s="115"/>
      <c r="AC108" s="115"/>
      <c r="AD108" s="115"/>
      <c r="AE108" s="115"/>
      <c r="AF108" s="115"/>
      <c r="AG108" s="115"/>
      <c r="AH108" s="115"/>
      <c r="AI108" s="115"/>
      <c r="AJ108" s="115"/>
      <c r="AK108" s="115"/>
      <c r="AL108" s="115"/>
      <c r="AM108" s="115"/>
      <c r="AN108" s="114"/>
      <c r="AO108" s="114"/>
      <c r="AP108" s="114"/>
      <c r="AQ108" s="114"/>
      <c r="AR108" s="114"/>
      <c r="AS108" s="114"/>
      <c r="AT108" s="114"/>
      <c r="AU108" s="114"/>
      <c r="AV108" s="114"/>
      <c r="AW108" s="49"/>
      <c r="AX108" s="49"/>
      <c r="AY108" s="49"/>
      <c r="AZ108" s="49"/>
    </row>
    <row r="109" spans="1:52" s="40" customFormat="1" x14ac:dyDescent="0.25">
      <c r="N109" s="49"/>
      <c r="O109" s="114"/>
      <c r="P109" s="114"/>
      <c r="Q109" s="115"/>
      <c r="R109" s="115"/>
      <c r="S109" s="115"/>
      <c r="T109" s="115"/>
      <c r="U109" s="115"/>
      <c r="V109" s="115"/>
      <c r="W109" s="115"/>
      <c r="X109" s="115"/>
      <c r="Y109" s="115"/>
      <c r="Z109" s="115"/>
      <c r="AA109" s="115"/>
      <c r="AB109" s="115"/>
      <c r="AC109" s="115"/>
      <c r="AD109" s="115"/>
      <c r="AE109" s="115"/>
      <c r="AF109" s="115"/>
      <c r="AG109" s="115"/>
      <c r="AH109" s="115"/>
      <c r="AI109" s="115"/>
      <c r="AJ109" s="115"/>
      <c r="AK109" s="115"/>
      <c r="AL109" s="115"/>
      <c r="AM109" s="115"/>
      <c r="AN109" s="114"/>
      <c r="AO109" s="114"/>
      <c r="AP109" s="114"/>
      <c r="AQ109" s="114"/>
      <c r="AR109" s="114"/>
      <c r="AS109" s="114"/>
      <c r="AT109" s="114"/>
      <c r="AU109" s="114"/>
      <c r="AV109" s="114"/>
      <c r="AW109" s="49"/>
      <c r="AX109" s="49"/>
      <c r="AY109" s="49"/>
      <c r="AZ109" s="49"/>
    </row>
    <row r="110" spans="1:52" s="40" customFormat="1" x14ac:dyDescent="0.25">
      <c r="N110" s="49"/>
      <c r="O110" s="114"/>
      <c r="P110" s="114"/>
      <c r="Q110" s="115"/>
      <c r="R110" s="115"/>
      <c r="S110" s="115"/>
      <c r="T110" s="115"/>
      <c r="U110" s="115"/>
      <c r="V110" s="115"/>
      <c r="W110" s="115"/>
      <c r="X110" s="115"/>
      <c r="Y110" s="115"/>
      <c r="Z110" s="115"/>
      <c r="AA110" s="115"/>
      <c r="AB110" s="115"/>
      <c r="AC110" s="115"/>
      <c r="AD110" s="115"/>
      <c r="AE110" s="115"/>
      <c r="AF110" s="115"/>
      <c r="AG110" s="115"/>
      <c r="AH110" s="115"/>
      <c r="AI110" s="115"/>
      <c r="AJ110" s="115"/>
      <c r="AK110" s="115"/>
      <c r="AL110" s="115"/>
      <c r="AM110" s="115"/>
      <c r="AN110" s="114"/>
      <c r="AO110" s="114"/>
      <c r="AP110" s="114"/>
      <c r="AQ110" s="114"/>
      <c r="AR110" s="114"/>
      <c r="AS110" s="114"/>
      <c r="AT110" s="114"/>
      <c r="AU110" s="114"/>
      <c r="AV110" s="114"/>
      <c r="AW110" s="49"/>
      <c r="AX110" s="49"/>
      <c r="AY110" s="49"/>
      <c r="AZ110" s="49"/>
    </row>
    <row r="111" spans="1:52" s="40" customFormat="1" x14ac:dyDescent="0.25">
      <c r="N111" s="49"/>
      <c r="O111" s="114"/>
      <c r="P111" s="114"/>
      <c r="Q111" s="115"/>
      <c r="R111" s="115"/>
      <c r="S111" s="115"/>
      <c r="T111" s="115"/>
      <c r="U111" s="115"/>
      <c r="V111" s="115"/>
      <c r="W111" s="115"/>
      <c r="X111" s="115"/>
      <c r="Y111" s="115"/>
      <c r="Z111" s="115"/>
      <c r="AA111" s="115"/>
      <c r="AB111" s="115"/>
      <c r="AC111" s="115"/>
      <c r="AD111" s="115"/>
      <c r="AE111" s="115"/>
      <c r="AF111" s="115"/>
      <c r="AG111" s="115"/>
      <c r="AH111" s="115"/>
      <c r="AI111" s="115"/>
      <c r="AJ111" s="115"/>
      <c r="AK111" s="115"/>
      <c r="AL111" s="115"/>
      <c r="AM111" s="115"/>
      <c r="AN111" s="114"/>
      <c r="AO111" s="114"/>
      <c r="AP111" s="114"/>
      <c r="AQ111" s="114"/>
      <c r="AR111" s="114"/>
      <c r="AS111" s="114"/>
      <c r="AT111" s="114"/>
      <c r="AU111" s="114"/>
      <c r="AV111" s="114"/>
      <c r="AW111" s="49"/>
      <c r="AX111" s="49"/>
      <c r="AY111" s="49"/>
      <c r="AZ111" s="49"/>
    </row>
    <row r="112" spans="1:52" s="40" customFormat="1" x14ac:dyDescent="0.25">
      <c r="N112" s="49"/>
      <c r="O112" s="114"/>
      <c r="P112" s="114"/>
      <c r="Q112" s="115"/>
      <c r="R112" s="115"/>
      <c r="S112" s="115"/>
      <c r="T112" s="115"/>
      <c r="U112" s="115"/>
      <c r="V112" s="115"/>
      <c r="W112" s="115"/>
      <c r="X112" s="115"/>
      <c r="Y112" s="115"/>
      <c r="Z112" s="115"/>
      <c r="AA112" s="115"/>
      <c r="AB112" s="115"/>
      <c r="AC112" s="115"/>
      <c r="AD112" s="115"/>
      <c r="AE112" s="115"/>
      <c r="AF112" s="115"/>
      <c r="AG112" s="115"/>
      <c r="AH112" s="115"/>
      <c r="AI112" s="115"/>
      <c r="AJ112" s="115"/>
      <c r="AK112" s="115"/>
      <c r="AL112" s="115"/>
      <c r="AM112" s="115"/>
      <c r="AN112" s="114"/>
      <c r="AO112" s="114"/>
      <c r="AP112" s="114"/>
      <c r="AQ112" s="114"/>
      <c r="AR112" s="114"/>
      <c r="AS112" s="114"/>
      <c r="AT112" s="114"/>
      <c r="AU112" s="114"/>
      <c r="AV112" s="114"/>
      <c r="AW112" s="49"/>
      <c r="AX112" s="49"/>
      <c r="AY112" s="49"/>
      <c r="AZ112" s="49"/>
    </row>
    <row r="113" spans="1:52" s="40" customFormat="1" x14ac:dyDescent="0.25">
      <c r="N113" s="49"/>
      <c r="O113" s="114"/>
      <c r="P113" s="114"/>
      <c r="Q113" s="115"/>
      <c r="R113" s="115"/>
      <c r="S113" s="115"/>
      <c r="T113" s="115"/>
      <c r="U113" s="115"/>
      <c r="V113" s="115"/>
      <c r="W113" s="115"/>
      <c r="X113" s="115"/>
      <c r="Y113" s="115"/>
      <c r="Z113" s="115"/>
      <c r="AA113" s="115"/>
      <c r="AB113" s="115"/>
      <c r="AC113" s="115"/>
      <c r="AD113" s="115"/>
      <c r="AE113" s="115"/>
      <c r="AF113" s="115"/>
      <c r="AG113" s="115"/>
      <c r="AH113" s="115"/>
      <c r="AI113" s="115"/>
      <c r="AJ113" s="115"/>
      <c r="AK113" s="115"/>
      <c r="AL113" s="115"/>
      <c r="AM113" s="115"/>
      <c r="AN113" s="114"/>
      <c r="AO113" s="114"/>
      <c r="AP113" s="114"/>
      <c r="AQ113" s="114"/>
      <c r="AR113" s="114"/>
      <c r="AS113" s="114"/>
      <c r="AT113" s="114"/>
      <c r="AU113" s="114"/>
      <c r="AV113" s="114"/>
      <c r="AW113" s="49"/>
      <c r="AX113" s="49"/>
      <c r="AY113" s="49"/>
      <c r="AZ113" s="49"/>
    </row>
    <row r="114" spans="1:52" s="40" customFormat="1" x14ac:dyDescent="0.25">
      <c r="N114" s="49"/>
      <c r="O114" s="114"/>
      <c r="P114" s="114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  <c r="AA114" s="115"/>
      <c r="AB114" s="115"/>
      <c r="AC114" s="115"/>
      <c r="AD114" s="115"/>
      <c r="AE114" s="115"/>
      <c r="AF114" s="115"/>
      <c r="AG114" s="115"/>
      <c r="AH114" s="115"/>
      <c r="AI114" s="115"/>
      <c r="AJ114" s="115"/>
      <c r="AK114" s="115"/>
      <c r="AL114" s="115"/>
      <c r="AM114" s="115"/>
      <c r="AN114" s="114"/>
      <c r="AO114" s="114"/>
      <c r="AP114" s="114"/>
      <c r="AQ114" s="114"/>
      <c r="AR114" s="114"/>
      <c r="AS114" s="114"/>
      <c r="AT114" s="114"/>
      <c r="AU114" s="114"/>
      <c r="AV114" s="114"/>
      <c r="AW114" s="49"/>
      <c r="AX114" s="49"/>
      <c r="AY114" s="49"/>
      <c r="AZ114" s="49"/>
    </row>
    <row r="115" spans="1:52" s="40" customFormat="1" x14ac:dyDescent="0.25">
      <c r="N115" s="49"/>
      <c r="O115" s="114"/>
      <c r="P115" s="114"/>
      <c r="Q115" s="115"/>
      <c r="R115" s="115"/>
      <c r="S115" s="115"/>
      <c r="T115" s="115"/>
      <c r="U115" s="115"/>
      <c r="V115" s="115"/>
      <c r="W115" s="115"/>
      <c r="X115" s="115"/>
      <c r="Y115" s="115"/>
      <c r="Z115" s="115"/>
      <c r="AA115" s="115"/>
      <c r="AB115" s="115"/>
      <c r="AC115" s="115"/>
      <c r="AD115" s="115"/>
      <c r="AE115" s="115"/>
      <c r="AF115" s="115"/>
      <c r="AG115" s="115"/>
      <c r="AH115" s="115"/>
      <c r="AI115" s="115"/>
      <c r="AJ115" s="115"/>
      <c r="AK115" s="115"/>
      <c r="AL115" s="115"/>
      <c r="AM115" s="115"/>
      <c r="AN115" s="114"/>
      <c r="AO115" s="114"/>
      <c r="AP115" s="114"/>
      <c r="AQ115" s="114"/>
      <c r="AR115" s="114"/>
      <c r="AS115" s="114"/>
      <c r="AT115" s="114"/>
      <c r="AU115" s="114"/>
      <c r="AV115" s="114"/>
      <c r="AW115" s="49"/>
      <c r="AX115" s="49"/>
      <c r="AY115" s="49"/>
      <c r="AZ115" s="49"/>
    </row>
    <row r="116" spans="1:52" s="40" customFormat="1" x14ac:dyDescent="0.25">
      <c r="N116" s="49"/>
      <c r="O116" s="114"/>
      <c r="P116" s="114"/>
      <c r="Q116" s="115"/>
      <c r="R116" s="115"/>
      <c r="S116" s="115"/>
      <c r="T116" s="115"/>
      <c r="U116" s="115"/>
      <c r="V116" s="115"/>
      <c r="W116" s="115"/>
      <c r="X116" s="115"/>
      <c r="Y116" s="115"/>
      <c r="Z116" s="115"/>
      <c r="AA116" s="115"/>
      <c r="AB116" s="115"/>
      <c r="AC116" s="115"/>
      <c r="AD116" s="115"/>
      <c r="AE116" s="115"/>
      <c r="AF116" s="115"/>
      <c r="AG116" s="115"/>
      <c r="AH116" s="115"/>
      <c r="AI116" s="115"/>
      <c r="AJ116" s="115"/>
      <c r="AK116" s="115"/>
      <c r="AL116" s="115"/>
      <c r="AM116" s="115"/>
      <c r="AN116" s="114"/>
      <c r="AO116" s="114"/>
      <c r="AP116" s="114"/>
      <c r="AQ116" s="114"/>
      <c r="AR116" s="114"/>
      <c r="AS116" s="114"/>
      <c r="AT116" s="114"/>
      <c r="AU116" s="114"/>
      <c r="AV116" s="114"/>
      <c r="AW116" s="49"/>
      <c r="AX116" s="49"/>
      <c r="AY116" s="49"/>
      <c r="AZ116" s="49"/>
    </row>
    <row r="117" spans="1:52" s="40" customFormat="1" x14ac:dyDescent="0.25">
      <c r="N117" s="49"/>
      <c r="O117" s="114"/>
      <c r="P117" s="114"/>
      <c r="Q117" s="115"/>
      <c r="R117" s="115"/>
      <c r="S117" s="115"/>
      <c r="T117" s="115"/>
      <c r="U117" s="115"/>
      <c r="V117" s="115"/>
      <c r="W117" s="115"/>
      <c r="X117" s="115"/>
      <c r="Y117" s="115"/>
      <c r="Z117" s="115"/>
      <c r="AA117" s="115"/>
      <c r="AB117" s="115"/>
      <c r="AC117" s="115"/>
      <c r="AD117" s="115"/>
      <c r="AE117" s="115"/>
      <c r="AF117" s="115"/>
      <c r="AG117" s="115"/>
      <c r="AH117" s="115"/>
      <c r="AI117" s="115"/>
      <c r="AJ117" s="115"/>
      <c r="AK117" s="115"/>
      <c r="AL117" s="115"/>
      <c r="AM117" s="115"/>
      <c r="AN117" s="114"/>
      <c r="AO117" s="114"/>
      <c r="AP117" s="114"/>
      <c r="AQ117" s="114"/>
      <c r="AR117" s="114"/>
      <c r="AS117" s="114"/>
      <c r="AT117" s="114"/>
      <c r="AU117" s="114"/>
      <c r="AV117" s="114"/>
      <c r="AW117" s="49"/>
      <c r="AX117" s="49"/>
      <c r="AY117" s="49"/>
      <c r="AZ117" s="49"/>
    </row>
    <row r="118" spans="1:52" s="40" customFormat="1" x14ac:dyDescent="0.25">
      <c r="N118" s="49"/>
      <c r="O118" s="114"/>
      <c r="P118" s="114"/>
      <c r="Q118" s="115"/>
      <c r="R118" s="115"/>
      <c r="S118" s="115"/>
      <c r="T118" s="115"/>
      <c r="U118" s="115"/>
      <c r="V118" s="115"/>
      <c r="W118" s="115"/>
      <c r="X118" s="115"/>
      <c r="Y118" s="115"/>
      <c r="Z118" s="115"/>
      <c r="AA118" s="115"/>
      <c r="AB118" s="115"/>
      <c r="AC118" s="115"/>
      <c r="AD118" s="115"/>
      <c r="AE118" s="115"/>
      <c r="AF118" s="115"/>
      <c r="AG118" s="115"/>
      <c r="AH118" s="115"/>
      <c r="AI118" s="115"/>
      <c r="AJ118" s="115"/>
      <c r="AK118" s="115"/>
      <c r="AL118" s="115"/>
      <c r="AM118" s="115"/>
      <c r="AN118" s="114"/>
      <c r="AO118" s="114"/>
      <c r="AP118" s="114"/>
      <c r="AQ118" s="114"/>
      <c r="AR118" s="114"/>
      <c r="AS118" s="114"/>
      <c r="AT118" s="114"/>
      <c r="AU118" s="114"/>
      <c r="AV118" s="114"/>
      <c r="AW118" s="49"/>
      <c r="AX118" s="49"/>
      <c r="AY118" s="49"/>
      <c r="AZ118" s="49"/>
    </row>
    <row r="119" spans="1:52" s="58" customFormat="1" x14ac:dyDescent="0.25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9"/>
      <c r="O119" s="18"/>
      <c r="P119" s="18"/>
      <c r="Q119" s="126"/>
      <c r="R119" s="126"/>
      <c r="S119" s="126"/>
      <c r="T119" s="126"/>
      <c r="U119" s="126"/>
      <c r="V119" s="126"/>
      <c r="W119" s="126"/>
      <c r="X119" s="126"/>
      <c r="Y119" s="126"/>
      <c r="Z119" s="126"/>
      <c r="AA119" s="126"/>
      <c r="AB119" s="126"/>
      <c r="AC119" s="126"/>
      <c r="AD119" s="126"/>
      <c r="AE119" s="126"/>
      <c r="AF119" s="126"/>
      <c r="AG119" s="126"/>
      <c r="AH119" s="126"/>
      <c r="AI119" s="126"/>
      <c r="AJ119" s="126"/>
      <c r="AK119" s="126"/>
      <c r="AL119" s="126"/>
      <c r="AM119" s="126"/>
      <c r="AN119" s="18"/>
      <c r="AO119" s="18"/>
      <c r="AP119" s="18"/>
      <c r="AQ119" s="18"/>
      <c r="AR119" s="18"/>
      <c r="AS119" s="18"/>
      <c r="AT119" s="18"/>
      <c r="AU119" s="18"/>
      <c r="AV119" s="18"/>
      <c r="AW119" s="57"/>
      <c r="AX119" s="57"/>
      <c r="AY119" s="57"/>
      <c r="AZ119" s="57"/>
    </row>
    <row r="120" spans="1:52" s="58" customFormat="1" x14ac:dyDescent="0.25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9"/>
      <c r="O120" s="18"/>
      <c r="P120" s="18"/>
      <c r="Q120" s="126"/>
      <c r="R120" s="126"/>
      <c r="S120" s="126"/>
      <c r="T120" s="126"/>
      <c r="U120" s="126"/>
      <c r="V120" s="126"/>
      <c r="W120" s="126"/>
      <c r="X120" s="126"/>
      <c r="Y120" s="126"/>
      <c r="Z120" s="126"/>
      <c r="AA120" s="126"/>
      <c r="AB120" s="126"/>
      <c r="AC120" s="126"/>
      <c r="AD120" s="126"/>
      <c r="AE120" s="126"/>
      <c r="AF120" s="126"/>
      <c r="AG120" s="126"/>
      <c r="AH120" s="126"/>
      <c r="AI120" s="126"/>
      <c r="AJ120" s="126"/>
      <c r="AK120" s="126"/>
      <c r="AL120" s="126"/>
      <c r="AM120" s="126"/>
      <c r="AN120" s="18"/>
      <c r="AO120" s="18"/>
      <c r="AP120" s="18"/>
      <c r="AQ120" s="18"/>
      <c r="AR120" s="18"/>
      <c r="AS120" s="18"/>
      <c r="AT120" s="18"/>
      <c r="AU120" s="18"/>
      <c r="AV120" s="18"/>
      <c r="AW120" s="57"/>
      <c r="AX120" s="57"/>
      <c r="AY120" s="57"/>
      <c r="AZ120" s="57"/>
    </row>
    <row r="121" spans="1:52" s="58" customFormat="1" x14ac:dyDescent="0.25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9"/>
      <c r="O121" s="18"/>
      <c r="P121" s="18"/>
      <c r="Q121" s="126"/>
      <c r="R121" s="126"/>
      <c r="S121" s="126"/>
      <c r="T121" s="126"/>
      <c r="U121" s="126"/>
      <c r="V121" s="126"/>
      <c r="W121" s="126"/>
      <c r="X121" s="126"/>
      <c r="Y121" s="126"/>
      <c r="Z121" s="126"/>
      <c r="AA121" s="126"/>
      <c r="AB121" s="126"/>
      <c r="AC121" s="126"/>
      <c r="AD121" s="126"/>
      <c r="AE121" s="126"/>
      <c r="AF121" s="126"/>
      <c r="AG121" s="126"/>
      <c r="AH121" s="126"/>
      <c r="AI121" s="126"/>
      <c r="AJ121" s="126"/>
      <c r="AK121" s="126"/>
      <c r="AL121" s="126"/>
      <c r="AM121" s="126"/>
      <c r="AN121" s="18"/>
      <c r="AO121" s="18"/>
      <c r="AP121" s="18"/>
      <c r="AQ121" s="18"/>
      <c r="AR121" s="18"/>
      <c r="AS121" s="18"/>
      <c r="AT121" s="18"/>
      <c r="AU121" s="18"/>
      <c r="AV121" s="18"/>
      <c r="AW121" s="57"/>
      <c r="AX121" s="57"/>
      <c r="AY121" s="57"/>
      <c r="AZ121" s="57"/>
    </row>
    <row r="122" spans="1:52" s="58" customFormat="1" x14ac:dyDescent="0.25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9"/>
      <c r="O122" s="18"/>
      <c r="P122" s="18"/>
      <c r="Q122" s="126"/>
      <c r="R122" s="126"/>
      <c r="S122" s="126"/>
      <c r="T122" s="126"/>
      <c r="U122" s="126"/>
      <c r="V122" s="126"/>
      <c r="W122" s="126"/>
      <c r="X122" s="126"/>
      <c r="Y122" s="126"/>
      <c r="Z122" s="126"/>
      <c r="AA122" s="126"/>
      <c r="AB122" s="126"/>
      <c r="AC122" s="126"/>
      <c r="AD122" s="126"/>
      <c r="AE122" s="126"/>
      <c r="AF122" s="126"/>
      <c r="AG122" s="126"/>
      <c r="AH122" s="126"/>
      <c r="AI122" s="126"/>
      <c r="AJ122" s="126"/>
      <c r="AK122" s="126"/>
      <c r="AL122" s="126"/>
      <c r="AM122" s="126"/>
      <c r="AN122" s="18"/>
      <c r="AO122" s="18"/>
      <c r="AP122" s="18"/>
      <c r="AQ122" s="18"/>
      <c r="AR122" s="18"/>
      <c r="AS122" s="18"/>
      <c r="AT122" s="18"/>
      <c r="AU122" s="18"/>
      <c r="AV122" s="18"/>
      <c r="AW122" s="57"/>
      <c r="AX122" s="57"/>
      <c r="AY122" s="57"/>
      <c r="AZ122" s="57"/>
    </row>
    <row r="123" spans="1:52" s="40" customFormat="1" x14ac:dyDescent="0.25">
      <c r="N123" s="49"/>
      <c r="O123" s="114"/>
      <c r="P123" s="114"/>
      <c r="Q123" s="115"/>
      <c r="R123" s="115"/>
      <c r="S123" s="115"/>
      <c r="T123" s="115"/>
      <c r="U123" s="115"/>
      <c r="V123" s="115"/>
      <c r="W123" s="115"/>
      <c r="X123" s="115"/>
      <c r="Y123" s="115"/>
      <c r="Z123" s="115"/>
      <c r="AA123" s="115"/>
      <c r="AB123" s="115"/>
      <c r="AC123" s="115"/>
      <c r="AD123" s="115"/>
      <c r="AE123" s="115"/>
      <c r="AF123" s="115"/>
      <c r="AG123" s="115"/>
      <c r="AH123" s="115"/>
      <c r="AI123" s="115"/>
      <c r="AJ123" s="115"/>
      <c r="AK123" s="115"/>
      <c r="AL123" s="115"/>
      <c r="AM123" s="115"/>
      <c r="AN123" s="114"/>
      <c r="AO123" s="114"/>
      <c r="AP123" s="114"/>
      <c r="AQ123" s="114"/>
      <c r="AR123" s="114"/>
      <c r="AS123" s="114"/>
      <c r="AT123" s="114"/>
      <c r="AU123" s="114"/>
      <c r="AV123" s="114"/>
      <c r="AW123" s="49"/>
      <c r="AX123" s="49"/>
      <c r="AY123" s="49"/>
      <c r="AZ123" s="49"/>
    </row>
    <row r="124" spans="1:52" s="40" customFormat="1" x14ac:dyDescent="0.25">
      <c r="N124" s="49"/>
      <c r="O124" s="114"/>
      <c r="P124" s="114"/>
      <c r="Q124" s="115"/>
      <c r="R124" s="115"/>
      <c r="S124" s="115"/>
      <c r="T124" s="115"/>
      <c r="U124" s="115"/>
      <c r="V124" s="115"/>
      <c r="W124" s="115"/>
      <c r="X124" s="115"/>
      <c r="Y124" s="115"/>
      <c r="Z124" s="115"/>
      <c r="AA124" s="115"/>
      <c r="AB124" s="115"/>
      <c r="AC124" s="115"/>
      <c r="AD124" s="115"/>
      <c r="AE124" s="115"/>
      <c r="AF124" s="115"/>
      <c r="AG124" s="115"/>
      <c r="AH124" s="115"/>
      <c r="AI124" s="115"/>
      <c r="AJ124" s="115"/>
      <c r="AK124" s="115"/>
      <c r="AL124" s="115"/>
      <c r="AM124" s="115"/>
      <c r="AN124" s="114"/>
      <c r="AO124" s="114"/>
      <c r="AP124" s="114"/>
      <c r="AQ124" s="114"/>
      <c r="AR124" s="114"/>
      <c r="AS124" s="114"/>
      <c r="AT124" s="114"/>
      <c r="AU124" s="114"/>
      <c r="AV124" s="114"/>
      <c r="AW124" s="49"/>
      <c r="AX124" s="49"/>
      <c r="AY124" s="49"/>
      <c r="AZ124" s="49"/>
    </row>
    <row r="125" spans="1:52" s="40" customFormat="1" x14ac:dyDescent="0.25">
      <c r="N125" s="49"/>
      <c r="O125" s="114"/>
      <c r="P125" s="114"/>
      <c r="Q125" s="115"/>
      <c r="R125" s="115"/>
      <c r="S125" s="115"/>
      <c r="T125" s="115"/>
      <c r="U125" s="115"/>
      <c r="V125" s="115"/>
      <c r="W125" s="115"/>
      <c r="X125" s="115"/>
      <c r="Y125" s="115"/>
      <c r="Z125" s="115"/>
      <c r="AA125" s="115"/>
      <c r="AB125" s="115"/>
      <c r="AC125" s="115"/>
      <c r="AD125" s="115"/>
      <c r="AE125" s="115"/>
      <c r="AF125" s="115"/>
      <c r="AG125" s="115"/>
      <c r="AH125" s="115"/>
      <c r="AI125" s="115"/>
      <c r="AJ125" s="115"/>
      <c r="AK125" s="115"/>
      <c r="AL125" s="115"/>
      <c r="AM125" s="115"/>
      <c r="AN125" s="114"/>
      <c r="AO125" s="114"/>
      <c r="AP125" s="114"/>
      <c r="AQ125" s="114"/>
      <c r="AR125" s="114"/>
      <c r="AS125" s="114"/>
      <c r="AT125" s="114"/>
      <c r="AU125" s="114"/>
      <c r="AV125" s="114"/>
      <c r="AW125" s="49"/>
      <c r="AX125" s="49"/>
      <c r="AY125" s="49"/>
      <c r="AZ125" s="49"/>
    </row>
    <row r="126" spans="1:52" s="40" customFormat="1" x14ac:dyDescent="0.25">
      <c r="N126" s="49"/>
      <c r="O126" s="114"/>
      <c r="P126" s="114"/>
      <c r="Q126" s="115"/>
      <c r="R126" s="115"/>
      <c r="S126" s="115"/>
      <c r="T126" s="115"/>
      <c r="U126" s="115"/>
      <c r="V126" s="115"/>
      <c r="W126" s="115"/>
      <c r="X126" s="115"/>
      <c r="Y126" s="115"/>
      <c r="Z126" s="115"/>
      <c r="AA126" s="115"/>
      <c r="AB126" s="115"/>
      <c r="AC126" s="115"/>
      <c r="AD126" s="115"/>
      <c r="AE126" s="115"/>
      <c r="AF126" s="115"/>
      <c r="AG126" s="115"/>
      <c r="AH126" s="115"/>
      <c r="AI126" s="115"/>
      <c r="AJ126" s="115"/>
      <c r="AK126" s="115"/>
      <c r="AL126" s="115"/>
      <c r="AM126" s="115"/>
      <c r="AN126" s="114"/>
      <c r="AO126" s="114"/>
      <c r="AP126" s="114"/>
      <c r="AQ126" s="114"/>
      <c r="AR126" s="114"/>
      <c r="AS126" s="114"/>
      <c r="AT126" s="114"/>
      <c r="AU126" s="114"/>
      <c r="AV126" s="114"/>
      <c r="AW126" s="49"/>
      <c r="AX126" s="49"/>
      <c r="AY126" s="49"/>
      <c r="AZ126" s="49"/>
    </row>
    <row r="127" spans="1:52" s="40" customFormat="1" x14ac:dyDescent="0.25">
      <c r="N127" s="49"/>
      <c r="O127" s="114"/>
      <c r="P127" s="114"/>
      <c r="Q127" s="115"/>
      <c r="R127" s="115"/>
      <c r="S127" s="115"/>
      <c r="T127" s="115"/>
      <c r="U127" s="115"/>
      <c r="V127" s="115"/>
      <c r="W127" s="115"/>
      <c r="X127" s="115"/>
      <c r="Y127" s="115"/>
      <c r="Z127" s="115"/>
      <c r="AA127" s="115"/>
      <c r="AB127" s="115"/>
      <c r="AC127" s="115"/>
      <c r="AD127" s="115"/>
      <c r="AE127" s="115"/>
      <c r="AF127" s="115"/>
      <c r="AG127" s="115"/>
      <c r="AH127" s="115"/>
      <c r="AI127" s="115"/>
      <c r="AJ127" s="115"/>
      <c r="AK127" s="115"/>
      <c r="AL127" s="115"/>
      <c r="AM127" s="115"/>
      <c r="AN127" s="114"/>
      <c r="AO127" s="114"/>
      <c r="AP127" s="114"/>
      <c r="AQ127" s="114"/>
      <c r="AR127" s="114"/>
      <c r="AS127" s="114"/>
      <c r="AT127" s="114"/>
      <c r="AU127" s="114"/>
      <c r="AV127" s="114"/>
      <c r="AW127" s="49"/>
      <c r="AX127" s="49"/>
      <c r="AY127" s="49"/>
      <c r="AZ127" s="49"/>
    </row>
    <row r="128" spans="1:52" s="40" customFormat="1" x14ac:dyDescent="0.25">
      <c r="N128" s="49"/>
      <c r="O128" s="114"/>
      <c r="P128" s="114"/>
      <c r="Q128" s="115"/>
      <c r="R128" s="115"/>
      <c r="S128" s="115"/>
      <c r="T128" s="115"/>
      <c r="U128" s="115"/>
      <c r="V128" s="115"/>
      <c r="W128" s="115"/>
      <c r="X128" s="115"/>
      <c r="Y128" s="115"/>
      <c r="Z128" s="115"/>
      <c r="AA128" s="115"/>
      <c r="AB128" s="115"/>
      <c r="AC128" s="115"/>
      <c r="AD128" s="115"/>
      <c r="AE128" s="115"/>
      <c r="AF128" s="115"/>
      <c r="AG128" s="115"/>
      <c r="AH128" s="115"/>
      <c r="AI128" s="115"/>
      <c r="AJ128" s="115"/>
      <c r="AK128" s="115"/>
      <c r="AL128" s="115"/>
      <c r="AM128" s="115"/>
      <c r="AN128" s="114"/>
      <c r="AO128" s="114"/>
      <c r="AP128" s="114"/>
      <c r="AQ128" s="114"/>
      <c r="AR128" s="114"/>
      <c r="AS128" s="114"/>
      <c r="AT128" s="114"/>
      <c r="AU128" s="114"/>
      <c r="AV128" s="114"/>
      <c r="AW128" s="49"/>
      <c r="AX128" s="49"/>
      <c r="AY128" s="49"/>
      <c r="AZ128" s="49"/>
    </row>
    <row r="129" spans="1:52" s="40" customFormat="1" x14ac:dyDescent="0.25">
      <c r="N129" s="49"/>
      <c r="O129" s="114"/>
      <c r="P129" s="114"/>
      <c r="Q129" s="115"/>
      <c r="R129" s="115"/>
      <c r="S129" s="115"/>
      <c r="T129" s="115"/>
      <c r="U129" s="115"/>
      <c r="V129" s="115"/>
      <c r="W129" s="115"/>
      <c r="X129" s="115"/>
      <c r="Y129" s="115"/>
      <c r="Z129" s="115"/>
      <c r="AA129" s="115"/>
      <c r="AB129" s="115"/>
      <c r="AC129" s="115"/>
      <c r="AD129" s="115"/>
      <c r="AE129" s="115"/>
      <c r="AF129" s="115"/>
      <c r="AG129" s="115"/>
      <c r="AH129" s="115"/>
      <c r="AI129" s="115"/>
      <c r="AJ129" s="115"/>
      <c r="AK129" s="115"/>
      <c r="AL129" s="115"/>
      <c r="AM129" s="115"/>
      <c r="AN129" s="114"/>
      <c r="AO129" s="114"/>
      <c r="AP129" s="114"/>
      <c r="AQ129" s="114"/>
      <c r="AR129" s="114"/>
      <c r="AS129" s="114"/>
      <c r="AT129" s="114"/>
      <c r="AU129" s="114"/>
      <c r="AV129" s="114"/>
      <c r="AW129" s="49"/>
      <c r="AX129" s="49"/>
      <c r="AY129" s="49"/>
      <c r="AZ129" s="49"/>
    </row>
    <row r="130" spans="1:52" x14ac:dyDescent="0.25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9"/>
    </row>
    <row r="131" spans="1:52" x14ac:dyDescent="0.25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9"/>
    </row>
    <row r="132" spans="1:52" x14ac:dyDescent="0.25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9"/>
    </row>
    <row r="133" spans="1:52" x14ac:dyDescent="0.25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9"/>
    </row>
    <row r="134" spans="1:52" x14ac:dyDescent="0.25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9"/>
    </row>
    <row r="135" spans="1:52" x14ac:dyDescent="0.25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9"/>
    </row>
    <row r="136" spans="1:52" x14ac:dyDescent="0.25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9"/>
    </row>
    <row r="137" spans="1:52" x14ac:dyDescent="0.25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9"/>
    </row>
    <row r="138" spans="1:52" x14ac:dyDescent="0.25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9"/>
    </row>
    <row r="139" spans="1:52" x14ac:dyDescent="0.25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9"/>
    </row>
    <row r="140" spans="1:52" x14ac:dyDescent="0.25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9"/>
    </row>
    <row r="141" spans="1:52" x14ac:dyDescent="0.25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9"/>
    </row>
    <row r="142" spans="1:52" x14ac:dyDescent="0.25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9"/>
    </row>
    <row r="143" spans="1:52" x14ac:dyDescent="0.25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9"/>
    </row>
    <row r="144" spans="1:52" x14ac:dyDescent="0.25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9"/>
    </row>
    <row r="145" spans="1:14" x14ac:dyDescent="0.25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9"/>
    </row>
    <row r="146" spans="1:14" x14ac:dyDescent="0.25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9"/>
    </row>
    <row r="147" spans="1:14" x14ac:dyDescent="0.25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9"/>
    </row>
    <row r="148" spans="1:14" x14ac:dyDescent="0.25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9"/>
    </row>
    <row r="149" spans="1:14" x14ac:dyDescent="0.25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9"/>
    </row>
    <row r="150" spans="1:14" x14ac:dyDescent="0.25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9"/>
    </row>
    <row r="151" spans="1:14" x14ac:dyDescent="0.25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9"/>
    </row>
    <row r="152" spans="1:14" x14ac:dyDescent="0.25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9"/>
    </row>
    <row r="153" spans="1:14" x14ac:dyDescent="0.25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9"/>
    </row>
    <row r="154" spans="1:14" x14ac:dyDescent="0.25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9"/>
    </row>
    <row r="155" spans="1:14" x14ac:dyDescent="0.25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9"/>
    </row>
    <row r="156" spans="1:14" x14ac:dyDescent="0.25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9"/>
    </row>
    <row r="157" spans="1:14" x14ac:dyDescent="0.25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9"/>
    </row>
    <row r="158" spans="1:14" x14ac:dyDescent="0.25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9"/>
    </row>
    <row r="159" spans="1:14" x14ac:dyDescent="0.25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9"/>
    </row>
    <row r="160" spans="1:14" x14ac:dyDescent="0.25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9"/>
    </row>
    <row r="161" spans="1:14" x14ac:dyDescent="0.25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9"/>
    </row>
    <row r="162" spans="1:14" x14ac:dyDescent="0.25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9"/>
    </row>
    <row r="163" spans="1:14" x14ac:dyDescent="0.25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9"/>
    </row>
    <row r="164" spans="1:14" x14ac:dyDescent="0.25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9"/>
    </row>
    <row r="165" spans="1:14" x14ac:dyDescent="0.25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9"/>
    </row>
    <row r="243" spans="1:52" s="58" customFormat="1" x14ac:dyDescent="0.25">
      <c r="A243" s="45"/>
      <c r="B243" s="45"/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50"/>
      <c r="O243" s="18"/>
      <c r="P243" s="18"/>
      <c r="Q243" s="126"/>
      <c r="R243" s="126"/>
      <c r="S243" s="126"/>
      <c r="T243" s="126"/>
      <c r="U243" s="126"/>
      <c r="V243" s="126"/>
      <c r="W243" s="126"/>
      <c r="X243" s="126"/>
      <c r="Y243" s="126"/>
      <c r="Z243" s="126"/>
      <c r="AA243" s="126"/>
      <c r="AB243" s="126"/>
      <c r="AC243" s="126"/>
      <c r="AD243" s="126"/>
      <c r="AE243" s="126"/>
      <c r="AF243" s="126"/>
      <c r="AG243" s="126"/>
      <c r="AH243" s="126"/>
      <c r="AI243" s="126"/>
      <c r="AJ243" s="126"/>
      <c r="AK243" s="126"/>
      <c r="AL243" s="126"/>
      <c r="AM243" s="126"/>
      <c r="AN243" s="18"/>
      <c r="AO243" s="18"/>
      <c r="AP243" s="18"/>
      <c r="AQ243" s="18"/>
      <c r="AR243" s="18"/>
      <c r="AS243" s="18"/>
      <c r="AT243" s="18"/>
      <c r="AU243" s="18"/>
      <c r="AV243" s="18"/>
      <c r="AW243" s="57"/>
      <c r="AX243" s="57"/>
      <c r="AY243" s="57"/>
      <c r="AZ243" s="57"/>
    </row>
    <row r="244" spans="1:52" s="58" customFormat="1" x14ac:dyDescent="0.25">
      <c r="A244" s="45"/>
      <c r="B244" s="45"/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50"/>
      <c r="O244" s="18"/>
      <c r="P244" s="18"/>
      <c r="Q244" s="126"/>
      <c r="R244" s="126"/>
      <c r="S244" s="126"/>
      <c r="T244" s="126"/>
      <c r="U244" s="126"/>
      <c r="V244" s="126"/>
      <c r="W244" s="126"/>
      <c r="X244" s="126"/>
      <c r="Y244" s="126"/>
      <c r="Z244" s="126"/>
      <c r="AA244" s="126"/>
      <c r="AB244" s="126"/>
      <c r="AC244" s="126"/>
      <c r="AD244" s="126"/>
      <c r="AE244" s="126"/>
      <c r="AF244" s="126"/>
      <c r="AG244" s="126"/>
      <c r="AH244" s="126"/>
      <c r="AI244" s="126"/>
      <c r="AJ244" s="126"/>
      <c r="AK244" s="126"/>
      <c r="AL244" s="126"/>
      <c r="AM244" s="126"/>
      <c r="AN244" s="18"/>
      <c r="AO244" s="18"/>
      <c r="AP244" s="18"/>
      <c r="AQ244" s="18"/>
      <c r="AR244" s="18"/>
      <c r="AS244" s="18"/>
      <c r="AT244" s="18"/>
      <c r="AU244" s="18"/>
      <c r="AV244" s="18"/>
      <c r="AW244" s="57"/>
      <c r="AX244" s="57"/>
      <c r="AY244" s="57"/>
      <c r="AZ244" s="57"/>
    </row>
    <row r="245" spans="1:52" s="58" customFormat="1" x14ac:dyDescent="0.25">
      <c r="A245" s="45"/>
      <c r="B245" s="45"/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50"/>
      <c r="O245" s="18"/>
      <c r="P245" s="18"/>
      <c r="Q245" s="126"/>
      <c r="R245" s="126"/>
      <c r="S245" s="126"/>
      <c r="T245" s="126"/>
      <c r="U245" s="126"/>
      <c r="V245" s="126"/>
      <c r="W245" s="126"/>
      <c r="X245" s="126"/>
      <c r="Y245" s="126"/>
      <c r="Z245" s="126"/>
      <c r="AA245" s="126"/>
      <c r="AB245" s="126"/>
      <c r="AC245" s="126"/>
      <c r="AD245" s="126"/>
      <c r="AE245" s="126"/>
      <c r="AF245" s="126"/>
      <c r="AG245" s="126"/>
      <c r="AH245" s="126"/>
      <c r="AI245" s="126"/>
      <c r="AJ245" s="126"/>
      <c r="AK245" s="126"/>
      <c r="AL245" s="126"/>
      <c r="AM245" s="126"/>
      <c r="AN245" s="18"/>
      <c r="AO245" s="18"/>
      <c r="AP245" s="18"/>
      <c r="AQ245" s="18"/>
      <c r="AR245" s="18"/>
      <c r="AS245" s="18"/>
      <c r="AT245" s="18"/>
      <c r="AU245" s="18"/>
      <c r="AV245" s="18"/>
      <c r="AW245" s="57"/>
      <c r="AX245" s="57"/>
      <c r="AY245" s="57"/>
      <c r="AZ245" s="57"/>
    </row>
    <row r="246" spans="1:52" s="58" customFormat="1" x14ac:dyDescent="0.25">
      <c r="A246" s="45"/>
      <c r="B246" s="45"/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50"/>
      <c r="O246" s="18"/>
      <c r="P246" s="18"/>
      <c r="Q246" s="126"/>
      <c r="R246" s="126"/>
      <c r="S246" s="126"/>
      <c r="T246" s="126"/>
      <c r="U246" s="126"/>
      <c r="V246" s="126"/>
      <c r="W246" s="126"/>
      <c r="X246" s="126"/>
      <c r="Y246" s="126"/>
      <c r="Z246" s="126"/>
      <c r="AA246" s="126"/>
      <c r="AB246" s="126"/>
      <c r="AC246" s="126"/>
      <c r="AD246" s="126"/>
      <c r="AE246" s="126"/>
      <c r="AF246" s="126"/>
      <c r="AG246" s="126"/>
      <c r="AH246" s="126"/>
      <c r="AI246" s="126"/>
      <c r="AJ246" s="126"/>
      <c r="AK246" s="126"/>
      <c r="AL246" s="126"/>
      <c r="AM246" s="126"/>
      <c r="AN246" s="18"/>
      <c r="AO246" s="18"/>
      <c r="AP246" s="18"/>
      <c r="AQ246" s="18"/>
      <c r="AR246" s="18"/>
      <c r="AS246" s="18"/>
      <c r="AT246" s="18"/>
      <c r="AU246" s="18"/>
      <c r="AV246" s="18"/>
      <c r="AW246" s="57"/>
      <c r="AX246" s="57"/>
      <c r="AY246" s="57"/>
      <c r="AZ246" s="57"/>
    </row>
    <row r="306" spans="1:52" s="58" customFormat="1" x14ac:dyDescent="0.25">
      <c r="A306" s="45"/>
      <c r="B306" s="45"/>
      <c r="C306" s="45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50"/>
      <c r="O306" s="18"/>
      <c r="P306" s="18"/>
      <c r="Q306" s="126"/>
      <c r="R306" s="126"/>
      <c r="S306" s="126"/>
      <c r="T306" s="126"/>
      <c r="U306" s="126"/>
      <c r="V306" s="126"/>
      <c r="W306" s="126"/>
      <c r="X306" s="126"/>
      <c r="Y306" s="126"/>
      <c r="Z306" s="126"/>
      <c r="AA306" s="126"/>
      <c r="AB306" s="126"/>
      <c r="AC306" s="126"/>
      <c r="AD306" s="126"/>
      <c r="AE306" s="126"/>
      <c r="AF306" s="126"/>
      <c r="AG306" s="126"/>
      <c r="AH306" s="126"/>
      <c r="AI306" s="126"/>
      <c r="AJ306" s="126"/>
      <c r="AK306" s="126"/>
      <c r="AL306" s="126"/>
      <c r="AM306" s="126"/>
      <c r="AN306" s="18"/>
      <c r="AO306" s="18"/>
      <c r="AP306" s="18"/>
      <c r="AQ306" s="18"/>
      <c r="AR306" s="18"/>
      <c r="AS306" s="18"/>
      <c r="AT306" s="18"/>
      <c r="AU306" s="18"/>
      <c r="AV306" s="18"/>
      <c r="AW306" s="57"/>
      <c r="AX306" s="57"/>
      <c r="AY306" s="57"/>
      <c r="AZ306" s="57"/>
    </row>
    <row r="307" spans="1:52" s="58" customFormat="1" x14ac:dyDescent="0.25">
      <c r="A307" s="45"/>
      <c r="B307" s="45"/>
      <c r="C307" s="45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50"/>
      <c r="O307" s="18"/>
      <c r="P307" s="18"/>
      <c r="Q307" s="126"/>
      <c r="R307" s="126"/>
      <c r="S307" s="126"/>
      <c r="T307" s="126"/>
      <c r="U307" s="126"/>
      <c r="V307" s="126"/>
      <c r="W307" s="126"/>
      <c r="X307" s="126"/>
      <c r="Y307" s="126"/>
      <c r="Z307" s="126"/>
      <c r="AA307" s="126"/>
      <c r="AB307" s="126"/>
      <c r="AC307" s="126"/>
      <c r="AD307" s="126"/>
      <c r="AE307" s="126"/>
      <c r="AF307" s="126"/>
      <c r="AG307" s="126"/>
      <c r="AH307" s="126"/>
      <c r="AI307" s="126"/>
      <c r="AJ307" s="126"/>
      <c r="AK307" s="126"/>
      <c r="AL307" s="126"/>
      <c r="AM307" s="126"/>
      <c r="AN307" s="18"/>
      <c r="AO307" s="18"/>
      <c r="AP307" s="18"/>
      <c r="AQ307" s="18"/>
      <c r="AR307" s="18"/>
      <c r="AS307" s="18"/>
      <c r="AT307" s="18"/>
      <c r="AU307" s="18"/>
      <c r="AV307" s="18"/>
      <c r="AW307" s="57"/>
      <c r="AX307" s="57"/>
      <c r="AY307" s="57"/>
      <c r="AZ307" s="57"/>
    </row>
    <row r="308" spans="1:52" s="58" customFormat="1" x14ac:dyDescent="0.25">
      <c r="A308" s="45"/>
      <c r="B308" s="45"/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50"/>
      <c r="O308" s="18"/>
      <c r="P308" s="18"/>
      <c r="Q308" s="126"/>
      <c r="R308" s="126"/>
      <c r="S308" s="126"/>
      <c r="T308" s="126"/>
      <c r="U308" s="126"/>
      <c r="V308" s="126"/>
      <c r="W308" s="126"/>
      <c r="X308" s="126"/>
      <c r="Y308" s="126"/>
      <c r="Z308" s="126"/>
      <c r="AA308" s="126"/>
      <c r="AB308" s="126"/>
      <c r="AC308" s="126"/>
      <c r="AD308" s="126"/>
      <c r="AE308" s="126"/>
      <c r="AF308" s="126"/>
      <c r="AG308" s="126"/>
      <c r="AH308" s="126"/>
      <c r="AI308" s="126"/>
      <c r="AJ308" s="126"/>
      <c r="AK308" s="126"/>
      <c r="AL308" s="126"/>
      <c r="AM308" s="126"/>
      <c r="AN308" s="18"/>
      <c r="AO308" s="18"/>
      <c r="AP308" s="18"/>
      <c r="AQ308" s="18"/>
      <c r="AR308" s="18"/>
      <c r="AS308" s="18"/>
      <c r="AT308" s="18"/>
      <c r="AU308" s="18"/>
      <c r="AV308" s="18"/>
      <c r="AW308" s="57"/>
      <c r="AX308" s="57"/>
      <c r="AY308" s="57"/>
      <c r="AZ308" s="57"/>
    </row>
    <row r="309" spans="1:52" s="58" customFormat="1" x14ac:dyDescent="0.25">
      <c r="A309" s="45"/>
      <c r="B309" s="45"/>
      <c r="C309" s="45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50"/>
      <c r="O309" s="18"/>
      <c r="P309" s="18"/>
      <c r="Q309" s="126"/>
      <c r="R309" s="126"/>
      <c r="S309" s="126"/>
      <c r="T309" s="126"/>
      <c r="U309" s="126"/>
      <c r="V309" s="126"/>
      <c r="W309" s="126"/>
      <c r="X309" s="126"/>
      <c r="Y309" s="126"/>
      <c r="Z309" s="126"/>
      <c r="AA309" s="126"/>
      <c r="AB309" s="126"/>
      <c r="AC309" s="126"/>
      <c r="AD309" s="126"/>
      <c r="AE309" s="126"/>
      <c r="AF309" s="126"/>
      <c r="AG309" s="126"/>
      <c r="AH309" s="126"/>
      <c r="AI309" s="126"/>
      <c r="AJ309" s="126"/>
      <c r="AK309" s="126"/>
      <c r="AL309" s="126"/>
      <c r="AM309" s="126"/>
      <c r="AN309" s="18"/>
      <c r="AO309" s="18"/>
      <c r="AP309" s="18"/>
      <c r="AQ309" s="18"/>
      <c r="AR309" s="18"/>
      <c r="AS309" s="18"/>
      <c r="AT309" s="18"/>
      <c r="AU309" s="18"/>
      <c r="AV309" s="18"/>
      <c r="AW309" s="57"/>
      <c r="AX309" s="57"/>
      <c r="AY309" s="57"/>
      <c r="AZ309" s="57"/>
    </row>
    <row r="310" spans="1:52" s="58" customFormat="1" x14ac:dyDescent="0.25">
      <c r="A310" s="45"/>
      <c r="B310" s="45"/>
      <c r="C310" s="45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50"/>
      <c r="O310" s="18"/>
      <c r="P310" s="18"/>
      <c r="Q310" s="126"/>
      <c r="R310" s="126"/>
      <c r="S310" s="126"/>
      <c r="T310" s="126"/>
      <c r="U310" s="126"/>
      <c r="V310" s="126"/>
      <c r="W310" s="126"/>
      <c r="X310" s="126"/>
      <c r="Y310" s="126"/>
      <c r="Z310" s="126"/>
      <c r="AA310" s="126"/>
      <c r="AB310" s="126"/>
      <c r="AC310" s="126"/>
      <c r="AD310" s="126"/>
      <c r="AE310" s="126"/>
      <c r="AF310" s="126"/>
      <c r="AG310" s="126"/>
      <c r="AH310" s="126"/>
      <c r="AI310" s="126"/>
      <c r="AJ310" s="126"/>
      <c r="AK310" s="126"/>
      <c r="AL310" s="126"/>
      <c r="AM310" s="126"/>
      <c r="AN310" s="18"/>
      <c r="AO310" s="18"/>
      <c r="AP310" s="18"/>
      <c r="AQ310" s="18"/>
      <c r="AR310" s="18"/>
      <c r="AS310" s="18"/>
      <c r="AT310" s="18"/>
      <c r="AU310" s="18"/>
      <c r="AV310" s="18"/>
      <c r="AW310" s="57"/>
      <c r="AX310" s="57"/>
      <c r="AY310" s="57"/>
      <c r="AZ310" s="57"/>
    </row>
    <row r="481" spans="1:52" s="58" customFormat="1" x14ac:dyDescent="0.25">
      <c r="A481" s="45"/>
      <c r="B481" s="45"/>
      <c r="C481" s="45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50"/>
      <c r="O481" s="18"/>
      <c r="P481" s="18"/>
      <c r="Q481" s="126"/>
      <c r="R481" s="126"/>
      <c r="S481" s="126"/>
      <c r="T481" s="126"/>
      <c r="U481" s="126"/>
      <c r="V481" s="126"/>
      <c r="W481" s="126"/>
      <c r="X481" s="126"/>
      <c r="Y481" s="126"/>
      <c r="Z481" s="126"/>
      <c r="AA481" s="126"/>
      <c r="AB481" s="126"/>
      <c r="AC481" s="126"/>
      <c r="AD481" s="126"/>
      <c r="AE481" s="126"/>
      <c r="AF481" s="126"/>
      <c r="AG481" s="126"/>
      <c r="AH481" s="126"/>
      <c r="AI481" s="126"/>
      <c r="AJ481" s="126"/>
      <c r="AK481" s="126"/>
      <c r="AL481" s="126"/>
      <c r="AM481" s="126"/>
      <c r="AN481" s="18"/>
      <c r="AO481" s="18"/>
      <c r="AP481" s="18"/>
      <c r="AQ481" s="18"/>
      <c r="AR481" s="18"/>
      <c r="AS481" s="18"/>
      <c r="AT481" s="18"/>
      <c r="AU481" s="18"/>
      <c r="AV481" s="18"/>
      <c r="AW481" s="57"/>
      <c r="AX481" s="57"/>
      <c r="AY481" s="57"/>
      <c r="AZ481" s="57"/>
    </row>
  </sheetData>
  <mergeCells count="17">
    <mergeCell ref="L58:L59"/>
    <mergeCell ref="A3:N3"/>
    <mergeCell ref="B23:F23"/>
    <mergeCell ref="A23:A24"/>
    <mergeCell ref="G23:G24"/>
    <mergeCell ref="C5:H5"/>
    <mergeCell ref="L23:L24"/>
    <mergeCell ref="H23:K23"/>
    <mergeCell ref="A13:A14"/>
    <mergeCell ref="B13:K13"/>
    <mergeCell ref="G58:G59"/>
    <mergeCell ref="H58:K58"/>
    <mergeCell ref="B84:D84"/>
    <mergeCell ref="B58:F58"/>
    <mergeCell ref="A58:A59"/>
    <mergeCell ref="A48:A49"/>
    <mergeCell ref="B48:K48"/>
  </mergeCells>
  <dataValidations count="1">
    <dataValidation type="list" allowBlank="1" showInputMessage="1" showErrorMessage="1" sqref="C5:H5">
      <formula1>$O$5:$O$52</formula1>
    </dataValidation>
  </dataValidations>
  <printOptions horizontalCentered="1" verticalCentered="1"/>
  <pageMargins left="0" right="0" top="0" bottom="0" header="0.31496062992125984" footer="0.31496062992125984"/>
  <pageSetup paperSize="9" scale="87" orientation="landscape" r:id="rId1"/>
  <rowBreaks count="1" manualBreakCount="1">
    <brk id="44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rozliczenie</vt:lpstr>
      <vt:lpstr>rozliczenie_</vt:lpstr>
      <vt:lpstr>rozliczenie!Obszar_wydruku</vt:lpstr>
      <vt:lpstr>rozliczenie_!Obszar_wydruku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Paleczny Agnieszka</dc:creator>
  <cp:lastModifiedBy>Majocha Aneta</cp:lastModifiedBy>
  <cp:lastPrinted>2023-02-01T07:21:10Z</cp:lastPrinted>
  <dcterms:created xsi:type="dcterms:W3CDTF">2015-02-27T10:30:04Z</dcterms:created>
  <dcterms:modified xsi:type="dcterms:W3CDTF">2023-02-02T07:53:33Z</dcterms:modified>
</cp:coreProperties>
</file>