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mk.local\dane\EK\EK-07\LATO_ZIMA_W_SZKOLE\2021 r\LATO na sportowo\"/>
    </mc:Choice>
  </mc:AlternateContent>
  <bookViews>
    <workbookView xWindow="120" yWindow="60" windowWidth="19320" windowHeight="11565" firstSheet="1" activeTab="1"/>
  </bookViews>
  <sheets>
    <sheet name="rozliczenie" sheetId="1" state="hidden" r:id="rId1"/>
    <sheet name="rozliczenie_" sheetId="2" r:id="rId2"/>
  </sheets>
  <definedNames>
    <definedName name="_xlnm.Print_Area" localSheetId="0">rozliczenie!$A$3:$M$40</definedName>
    <definedName name="_xlnm.Print_Area" localSheetId="1">rozliczenie_!$A$1:$N$283</definedName>
  </definedNames>
  <calcPr calcId="152511"/>
</workbook>
</file>

<file path=xl/calcChain.xml><?xml version="1.0" encoding="utf-8"?>
<calcChain xmlns="http://schemas.openxmlformats.org/spreadsheetml/2006/main">
  <c r="D259" i="2" l="1"/>
  <c r="D257" i="2"/>
  <c r="E257" i="2" s="1"/>
  <c r="G257" i="2" l="1"/>
  <c r="F257" i="2"/>
  <c r="G14" i="2"/>
  <c r="H14" i="2" s="1"/>
  <c r="G15" i="2"/>
  <c r="H15" i="2" s="1"/>
  <c r="G16" i="2"/>
  <c r="G17" i="2"/>
  <c r="H17" i="2" s="1"/>
  <c r="G18" i="2"/>
  <c r="G19" i="2"/>
  <c r="H19" i="2" s="1"/>
  <c r="G20" i="2"/>
  <c r="G21" i="2"/>
  <c r="H21" i="2" s="1"/>
  <c r="G22" i="2"/>
  <c r="G23" i="2"/>
  <c r="H23" i="2" s="1"/>
  <c r="J15" i="2" l="1"/>
  <c r="I15" i="2"/>
  <c r="H22" i="2"/>
  <c r="I22" i="2" s="1"/>
  <c r="H20" i="2"/>
  <c r="I20" i="2" s="1"/>
  <c r="H18" i="2"/>
  <c r="I18" i="2" s="1"/>
  <c r="H16" i="2"/>
  <c r="I16" i="2" s="1"/>
  <c r="J14" i="2"/>
  <c r="I14" i="2"/>
  <c r="K14" i="2" s="1"/>
  <c r="J22" i="2"/>
  <c r="J18" i="2"/>
  <c r="J23" i="2"/>
  <c r="I23" i="2"/>
  <c r="J21" i="2"/>
  <c r="I21" i="2"/>
  <c r="J19" i="2"/>
  <c r="I19" i="2"/>
  <c r="J17" i="2"/>
  <c r="I17" i="2"/>
  <c r="K22" i="2" l="1"/>
  <c r="K18" i="2"/>
  <c r="J16" i="2"/>
  <c r="K16" i="2" s="1"/>
  <c r="J20" i="2"/>
  <c r="K20" i="2" s="1"/>
  <c r="K21" i="2"/>
  <c r="K17" i="2"/>
  <c r="K19" i="2"/>
  <c r="K15" i="2"/>
  <c r="K23" i="2"/>
  <c r="D274" i="2"/>
  <c r="E274" i="2" s="1"/>
  <c r="D273" i="2"/>
  <c r="E273" i="2" s="1"/>
  <c r="F273" i="2" s="1"/>
  <c r="D272" i="2"/>
  <c r="E272" i="2" s="1"/>
  <c r="F272" i="2" s="1"/>
  <c r="D271" i="2"/>
  <c r="E271" i="2" s="1"/>
  <c r="F271" i="2" s="1"/>
  <c r="D270" i="2"/>
  <c r="E270" i="2" s="1"/>
  <c r="F270" i="2" s="1"/>
  <c r="D269" i="2"/>
  <c r="E269" i="2" s="1"/>
  <c r="F269" i="2" s="1"/>
  <c r="D268" i="2"/>
  <c r="E268" i="2" s="1"/>
  <c r="F268" i="2" s="1"/>
  <c r="D267" i="2"/>
  <c r="E267" i="2" s="1"/>
  <c r="F267" i="2" s="1"/>
  <c r="D266" i="2"/>
  <c r="E266" i="2" s="1"/>
  <c r="F266" i="2" s="1"/>
  <c r="D265" i="2"/>
  <c r="E265" i="2" s="1"/>
  <c r="F265" i="2" s="1"/>
  <c r="D264" i="2"/>
  <c r="E264" i="2" s="1"/>
  <c r="F264" i="2" s="1"/>
  <c r="D263" i="2"/>
  <c r="E263" i="2" s="1"/>
  <c r="F263" i="2" s="1"/>
  <c r="D262" i="2"/>
  <c r="E262" i="2" s="1"/>
  <c r="F262" i="2" s="1"/>
  <c r="D261" i="2"/>
  <c r="E261" i="2" s="1"/>
  <c r="F261" i="2" s="1"/>
  <c r="D260" i="2"/>
  <c r="E260" i="2" s="1"/>
  <c r="F260" i="2" s="1"/>
  <c r="E259" i="2"/>
  <c r="F259" i="2" s="1"/>
  <c r="D258" i="2"/>
  <c r="E258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H203" i="2" s="1"/>
  <c r="J205" i="2" l="1"/>
  <c r="I205" i="2"/>
  <c r="J209" i="2"/>
  <c r="I209" i="2"/>
  <c r="J213" i="2"/>
  <c r="I213" i="2"/>
  <c r="J217" i="2"/>
  <c r="I217" i="2"/>
  <c r="J219" i="2"/>
  <c r="I219" i="2"/>
  <c r="G258" i="2"/>
  <c r="F258" i="2"/>
  <c r="F274" i="2"/>
  <c r="H274" i="2" s="1"/>
  <c r="J203" i="2"/>
  <c r="I203" i="2"/>
  <c r="J207" i="2"/>
  <c r="I207" i="2"/>
  <c r="J211" i="2"/>
  <c r="I211" i="2"/>
  <c r="J215" i="2"/>
  <c r="I215" i="2"/>
  <c r="J204" i="2"/>
  <c r="I204" i="2"/>
  <c r="J206" i="2"/>
  <c r="I206" i="2"/>
  <c r="J208" i="2"/>
  <c r="I208" i="2"/>
  <c r="J210" i="2"/>
  <c r="I210" i="2"/>
  <c r="J212" i="2"/>
  <c r="I212" i="2"/>
  <c r="J214" i="2"/>
  <c r="I214" i="2"/>
  <c r="J216" i="2"/>
  <c r="I216" i="2"/>
  <c r="J218" i="2"/>
  <c r="I218" i="2"/>
  <c r="J220" i="2"/>
  <c r="I220" i="2"/>
  <c r="H257" i="2"/>
  <c r="E275" i="2"/>
  <c r="G259" i="2"/>
  <c r="G263" i="2"/>
  <c r="G265" i="2"/>
  <c r="G267" i="2"/>
  <c r="G269" i="2"/>
  <c r="G271" i="2"/>
  <c r="G273" i="2"/>
  <c r="G261" i="2"/>
  <c r="G260" i="2"/>
  <c r="G262" i="2"/>
  <c r="G264" i="2"/>
  <c r="G266" i="2"/>
  <c r="G268" i="2"/>
  <c r="G270" i="2"/>
  <c r="G272" i="2"/>
  <c r="G274" i="2"/>
  <c r="K205" i="2"/>
  <c r="K207" i="2"/>
  <c r="K209" i="2"/>
  <c r="K211" i="2"/>
  <c r="K213" i="2"/>
  <c r="K215" i="2"/>
  <c r="K217" i="2"/>
  <c r="K219" i="2"/>
  <c r="H221" i="2"/>
  <c r="H266" i="2" l="1"/>
  <c r="H258" i="2"/>
  <c r="H261" i="2"/>
  <c r="H263" i="2"/>
  <c r="K216" i="2"/>
  <c r="K218" i="2"/>
  <c r="H270" i="2"/>
  <c r="H262" i="2"/>
  <c r="H271" i="2"/>
  <c r="H269" i="2"/>
  <c r="H272" i="2"/>
  <c r="H268" i="2"/>
  <c r="H264" i="2"/>
  <c r="H260" i="2"/>
  <c r="H273" i="2"/>
  <c r="H267" i="2"/>
  <c r="H265" i="2"/>
  <c r="H259" i="2"/>
  <c r="F275" i="2"/>
  <c r="K210" i="2"/>
  <c r="G275" i="2"/>
  <c r="J221" i="2"/>
  <c r="K220" i="2"/>
  <c r="K212" i="2"/>
  <c r="K204" i="2"/>
  <c r="K214" i="2"/>
  <c r="K206" i="2"/>
  <c r="I221" i="2"/>
  <c r="K208" i="2"/>
  <c r="K203" i="2"/>
  <c r="H275" i="2" l="1"/>
  <c r="K221" i="2"/>
  <c r="G247" i="2" l="1"/>
  <c r="H247" i="2" s="1"/>
  <c r="G246" i="2"/>
  <c r="G245" i="2"/>
  <c r="H245" i="2" s="1"/>
  <c r="G244" i="2"/>
  <c r="H244" i="2" s="1"/>
  <c r="G243" i="2"/>
  <c r="H243" i="2" s="1"/>
  <c r="G242" i="2"/>
  <c r="H242" i="2" s="1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193" i="2"/>
  <c r="H193" i="2" s="1"/>
  <c r="G192" i="2"/>
  <c r="H192" i="2" s="1"/>
  <c r="G191" i="2"/>
  <c r="H191" i="2" s="1"/>
  <c r="G190" i="2"/>
  <c r="H190" i="2" s="1"/>
  <c r="G189" i="2"/>
  <c r="H189" i="2" s="1"/>
  <c r="G188" i="2"/>
  <c r="H188" i="2" s="1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79" i="2"/>
  <c r="H179" i="2" s="1"/>
  <c r="G178" i="2"/>
  <c r="H178" i="2" s="1"/>
  <c r="G177" i="2"/>
  <c r="H177" i="2" s="1"/>
  <c r="G176" i="2"/>
  <c r="H176" i="2" s="1"/>
  <c r="G166" i="2"/>
  <c r="H166" i="2" s="1"/>
  <c r="G165" i="2"/>
  <c r="H165" i="2" s="1"/>
  <c r="G164" i="2"/>
  <c r="H164" i="2" s="1"/>
  <c r="G163" i="2"/>
  <c r="H163" i="2" s="1"/>
  <c r="G162" i="2"/>
  <c r="H162" i="2" s="1"/>
  <c r="G161" i="2"/>
  <c r="H161" i="2" s="1"/>
  <c r="G160" i="2"/>
  <c r="H160" i="2" s="1"/>
  <c r="G159" i="2"/>
  <c r="H159" i="2" s="1"/>
  <c r="G158" i="2"/>
  <c r="H158" i="2" s="1"/>
  <c r="G157" i="2"/>
  <c r="H157" i="2" s="1"/>
  <c r="G156" i="2"/>
  <c r="H156" i="2" s="1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9" i="2"/>
  <c r="H149" i="2" s="1"/>
  <c r="G139" i="2"/>
  <c r="H139" i="2" s="1"/>
  <c r="G138" i="2"/>
  <c r="H138" i="2" s="1"/>
  <c r="G137" i="2"/>
  <c r="H137" i="2" s="1"/>
  <c r="G136" i="2"/>
  <c r="H136" i="2" s="1"/>
  <c r="G135" i="2"/>
  <c r="H135" i="2" s="1"/>
  <c r="G134" i="2"/>
  <c r="H134" i="2" s="1"/>
  <c r="G133" i="2"/>
  <c r="H133" i="2" s="1"/>
  <c r="G132" i="2"/>
  <c r="H132" i="2" s="1"/>
  <c r="G131" i="2"/>
  <c r="H131" i="2" s="1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H122" i="2" s="1"/>
  <c r="G112" i="2"/>
  <c r="H112" i="2" s="1"/>
  <c r="G111" i="2"/>
  <c r="H111" i="2" s="1"/>
  <c r="G110" i="2"/>
  <c r="H110" i="2" s="1"/>
  <c r="G109" i="2"/>
  <c r="H109" i="2" s="1"/>
  <c r="G108" i="2"/>
  <c r="H108" i="2" s="1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/>
  <c r="H99" i="2" s="1"/>
  <c r="G98" i="2"/>
  <c r="H98" i="2" s="1"/>
  <c r="G97" i="2"/>
  <c r="H97" i="2" s="1"/>
  <c r="G96" i="2"/>
  <c r="H96" i="2" s="1"/>
  <c r="G95" i="2"/>
  <c r="H95" i="2" s="1"/>
  <c r="G85" i="2"/>
  <c r="H85" i="2" s="1"/>
  <c r="G84" i="2"/>
  <c r="H84" i="2" s="1"/>
  <c r="G83" i="2"/>
  <c r="H83" i="2" s="1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J95" i="2" l="1"/>
  <c r="I95" i="2"/>
  <c r="J122" i="2"/>
  <c r="I122" i="2"/>
  <c r="J149" i="2"/>
  <c r="I149" i="2"/>
  <c r="J176" i="2"/>
  <c r="I176" i="2"/>
  <c r="J230" i="2"/>
  <c r="I230" i="2"/>
  <c r="H246" i="2"/>
  <c r="J246" i="2" s="1"/>
  <c r="J68" i="2"/>
  <c r="I68" i="2"/>
  <c r="I78" i="2"/>
  <c r="J78" i="2"/>
  <c r="I108" i="2"/>
  <c r="J108" i="2"/>
  <c r="J135" i="2"/>
  <c r="I135" i="2"/>
  <c r="I161" i="2"/>
  <c r="J161" i="2"/>
  <c r="I187" i="2"/>
  <c r="J187" i="2"/>
  <c r="I99" i="2"/>
  <c r="J99" i="2"/>
  <c r="J128" i="2"/>
  <c r="I128" i="2"/>
  <c r="I155" i="2"/>
  <c r="J155" i="2"/>
  <c r="I180" i="2"/>
  <c r="J180" i="2"/>
  <c r="J237" i="2"/>
  <c r="I237" i="2"/>
  <c r="I70" i="2"/>
  <c r="J70" i="2"/>
  <c r="I72" i="2"/>
  <c r="J72" i="2"/>
  <c r="I74" i="2"/>
  <c r="J74" i="2"/>
  <c r="I76" i="2"/>
  <c r="J76" i="2"/>
  <c r="I79" i="2"/>
  <c r="J79" i="2"/>
  <c r="I81" i="2"/>
  <c r="J81" i="2"/>
  <c r="I82" i="2"/>
  <c r="J82" i="2"/>
  <c r="I84" i="2"/>
  <c r="J84" i="2"/>
  <c r="I97" i="2"/>
  <c r="J97" i="2"/>
  <c r="I100" i="2"/>
  <c r="J100" i="2"/>
  <c r="I102" i="2"/>
  <c r="J102" i="2"/>
  <c r="I103" i="2"/>
  <c r="J103" i="2"/>
  <c r="I104" i="2"/>
  <c r="J104" i="2"/>
  <c r="I106" i="2"/>
  <c r="J106" i="2"/>
  <c r="I109" i="2"/>
  <c r="J109" i="2"/>
  <c r="I111" i="2"/>
  <c r="J111" i="2"/>
  <c r="I112" i="2"/>
  <c r="J112" i="2"/>
  <c r="I123" i="2"/>
  <c r="J123" i="2"/>
  <c r="I124" i="2"/>
  <c r="J124" i="2"/>
  <c r="I126" i="2"/>
  <c r="J126" i="2"/>
  <c r="J129" i="2"/>
  <c r="I129" i="2"/>
  <c r="J131" i="2"/>
  <c r="I131" i="2"/>
  <c r="J133" i="2"/>
  <c r="I133" i="2"/>
  <c r="J136" i="2"/>
  <c r="I136" i="2"/>
  <c r="J138" i="2"/>
  <c r="I138" i="2"/>
  <c r="J139" i="2"/>
  <c r="I139" i="2"/>
  <c r="I150" i="2"/>
  <c r="J150" i="2"/>
  <c r="I151" i="2"/>
  <c r="J151" i="2"/>
  <c r="I153" i="2"/>
  <c r="J153" i="2"/>
  <c r="I156" i="2"/>
  <c r="J156" i="2"/>
  <c r="I159" i="2"/>
  <c r="J159" i="2"/>
  <c r="I162" i="2"/>
  <c r="J162" i="2"/>
  <c r="I164" i="2"/>
  <c r="J164" i="2"/>
  <c r="I165" i="2"/>
  <c r="J165" i="2"/>
  <c r="I178" i="2"/>
  <c r="J178" i="2"/>
  <c r="I181" i="2"/>
  <c r="J181" i="2"/>
  <c r="I183" i="2"/>
  <c r="J183" i="2"/>
  <c r="I184" i="2"/>
  <c r="J184" i="2"/>
  <c r="I185" i="2"/>
  <c r="J185" i="2"/>
  <c r="I188" i="2"/>
  <c r="J188" i="2"/>
  <c r="I190" i="2"/>
  <c r="J190" i="2"/>
  <c r="I191" i="2"/>
  <c r="J191" i="2"/>
  <c r="I193" i="2"/>
  <c r="J193" i="2"/>
  <c r="J232" i="2"/>
  <c r="I232" i="2"/>
  <c r="J233" i="2"/>
  <c r="I233" i="2"/>
  <c r="J235" i="2"/>
  <c r="I235" i="2"/>
  <c r="J238" i="2"/>
  <c r="I238" i="2"/>
  <c r="J239" i="2"/>
  <c r="I239" i="2"/>
  <c r="J241" i="2"/>
  <c r="I241" i="2"/>
  <c r="J242" i="2"/>
  <c r="I242" i="2"/>
  <c r="J244" i="2"/>
  <c r="I244" i="2"/>
  <c r="J247" i="2"/>
  <c r="I247" i="2"/>
  <c r="I69" i="2"/>
  <c r="J69" i="2"/>
  <c r="I71" i="2"/>
  <c r="J71" i="2"/>
  <c r="I73" i="2"/>
  <c r="J73" i="2"/>
  <c r="I75" i="2"/>
  <c r="J75" i="2"/>
  <c r="I77" i="2"/>
  <c r="J77" i="2"/>
  <c r="I80" i="2"/>
  <c r="J80" i="2"/>
  <c r="I83" i="2"/>
  <c r="J83" i="2"/>
  <c r="I85" i="2"/>
  <c r="J85" i="2"/>
  <c r="I96" i="2"/>
  <c r="J96" i="2"/>
  <c r="I98" i="2"/>
  <c r="J98" i="2"/>
  <c r="I101" i="2"/>
  <c r="J101" i="2"/>
  <c r="I105" i="2"/>
  <c r="J105" i="2"/>
  <c r="I107" i="2"/>
  <c r="J107" i="2"/>
  <c r="I110" i="2"/>
  <c r="J110" i="2"/>
  <c r="I125" i="2"/>
  <c r="J125" i="2"/>
  <c r="I127" i="2"/>
  <c r="J127" i="2"/>
  <c r="J130" i="2"/>
  <c r="I130" i="2"/>
  <c r="J132" i="2"/>
  <c r="I132" i="2"/>
  <c r="J134" i="2"/>
  <c r="I134" i="2"/>
  <c r="J137" i="2"/>
  <c r="I137" i="2"/>
  <c r="I152" i="2"/>
  <c r="J152" i="2"/>
  <c r="I154" i="2"/>
  <c r="J154" i="2"/>
  <c r="I157" i="2"/>
  <c r="J157" i="2"/>
  <c r="I158" i="2"/>
  <c r="J158" i="2"/>
  <c r="I160" i="2"/>
  <c r="J160" i="2"/>
  <c r="I163" i="2"/>
  <c r="J163" i="2"/>
  <c r="I166" i="2"/>
  <c r="J166" i="2"/>
  <c r="I177" i="2"/>
  <c r="J177" i="2"/>
  <c r="I179" i="2"/>
  <c r="J179" i="2"/>
  <c r="I182" i="2"/>
  <c r="J182" i="2"/>
  <c r="I186" i="2"/>
  <c r="J186" i="2"/>
  <c r="I189" i="2"/>
  <c r="J189" i="2"/>
  <c r="I192" i="2"/>
  <c r="J192" i="2"/>
  <c r="J231" i="2"/>
  <c r="I231" i="2"/>
  <c r="J234" i="2"/>
  <c r="I234" i="2"/>
  <c r="J236" i="2"/>
  <c r="I236" i="2"/>
  <c r="J240" i="2"/>
  <c r="I240" i="2"/>
  <c r="J243" i="2"/>
  <c r="I243" i="2"/>
  <c r="J245" i="2"/>
  <c r="I245" i="2"/>
  <c r="H248" i="2"/>
  <c r="H194" i="2"/>
  <c r="H167" i="2"/>
  <c r="H140" i="2"/>
  <c r="H113" i="2"/>
  <c r="H86" i="2"/>
  <c r="I246" i="2" l="1"/>
  <c r="K246" i="2" s="1"/>
  <c r="K234" i="2"/>
  <c r="K96" i="2"/>
  <c r="K85" i="2"/>
  <c r="K184" i="2"/>
  <c r="K181" i="2"/>
  <c r="K242" i="2"/>
  <c r="K233" i="2"/>
  <c r="K183" i="2"/>
  <c r="K159" i="2"/>
  <c r="K156" i="2"/>
  <c r="K138" i="2"/>
  <c r="K136" i="2"/>
  <c r="K126" i="2"/>
  <c r="K111" i="2"/>
  <c r="K84" i="2"/>
  <c r="K245" i="2"/>
  <c r="K240" i="2"/>
  <c r="K236" i="2"/>
  <c r="K231" i="2"/>
  <c r="K192" i="2"/>
  <c r="K189" i="2"/>
  <c r="K186" i="2"/>
  <c r="K179" i="2"/>
  <c r="K177" i="2"/>
  <c r="K166" i="2"/>
  <c r="K163" i="2"/>
  <c r="K158" i="2"/>
  <c r="K157" i="2"/>
  <c r="K152" i="2"/>
  <c r="K137" i="2"/>
  <c r="K134" i="2"/>
  <c r="K132" i="2"/>
  <c r="K130" i="2"/>
  <c r="K127" i="2"/>
  <c r="K125" i="2"/>
  <c r="K107" i="2"/>
  <c r="K105" i="2"/>
  <c r="K98" i="2"/>
  <c r="K247" i="2"/>
  <c r="K244" i="2"/>
  <c r="K239" i="2"/>
  <c r="K235" i="2"/>
  <c r="K193" i="2"/>
  <c r="K191" i="2"/>
  <c r="K190" i="2"/>
  <c r="K188" i="2"/>
  <c r="K185" i="2"/>
  <c r="K165" i="2"/>
  <c r="K164" i="2"/>
  <c r="K153" i="2"/>
  <c r="K151" i="2"/>
  <c r="K133" i="2"/>
  <c r="K129" i="2"/>
  <c r="K123" i="2"/>
  <c r="K112" i="2"/>
  <c r="K109" i="2"/>
  <c r="K104" i="2"/>
  <c r="K237" i="2"/>
  <c r="K79" i="2"/>
  <c r="K102" i="2"/>
  <c r="K100" i="2"/>
  <c r="K108" i="2"/>
  <c r="K80" i="2"/>
  <c r="K77" i="2"/>
  <c r="K73" i="2"/>
  <c r="K69" i="2"/>
  <c r="K82" i="2"/>
  <c r="K76" i="2"/>
  <c r="K72" i="2"/>
  <c r="K70" i="2"/>
  <c r="K180" i="2"/>
  <c r="K155" i="2"/>
  <c r="K187" i="2"/>
  <c r="K161" i="2"/>
  <c r="K78" i="2"/>
  <c r="I86" i="2"/>
  <c r="J140" i="2"/>
  <c r="K68" i="2"/>
  <c r="J86" i="2"/>
  <c r="K81" i="2"/>
  <c r="K75" i="2"/>
  <c r="K71" i="2"/>
  <c r="K83" i="2"/>
  <c r="K74" i="2"/>
  <c r="K110" i="2"/>
  <c r="K106" i="2"/>
  <c r="K103" i="2"/>
  <c r="K99" i="2"/>
  <c r="K101" i="2"/>
  <c r="K97" i="2"/>
  <c r="K139" i="2"/>
  <c r="K135" i="2"/>
  <c r="K131" i="2"/>
  <c r="K128" i="2"/>
  <c r="K124" i="2"/>
  <c r="K160" i="2"/>
  <c r="K154" i="2"/>
  <c r="K150" i="2"/>
  <c r="K162" i="2"/>
  <c r="K182" i="2"/>
  <c r="K178" i="2"/>
  <c r="K243" i="2"/>
  <c r="K238" i="2"/>
  <c r="K241" i="2"/>
  <c r="K232" i="2"/>
  <c r="J248" i="2"/>
  <c r="I248" i="2"/>
  <c r="K230" i="2"/>
  <c r="I194" i="2"/>
  <c r="J194" i="2"/>
  <c r="K176" i="2"/>
  <c r="I167" i="2"/>
  <c r="J167" i="2"/>
  <c r="K149" i="2"/>
  <c r="I140" i="2"/>
  <c r="K122" i="2"/>
  <c r="J113" i="2"/>
  <c r="I113" i="2"/>
  <c r="K95" i="2"/>
  <c r="K140" i="2" l="1"/>
  <c r="K167" i="2"/>
  <c r="K86" i="2"/>
  <c r="K113" i="2"/>
  <c r="K194" i="2"/>
  <c r="K248" i="2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57" i="2" l="1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1" i="2"/>
  <c r="H41" i="2" s="1"/>
  <c r="J29" i="2"/>
  <c r="J28" i="2"/>
  <c r="J27" i="2"/>
  <c r="J26" i="2"/>
  <c r="J25" i="2"/>
  <c r="J24" i="2"/>
  <c r="I41" i="2" l="1"/>
  <c r="J41" i="2"/>
  <c r="I24" i="2"/>
  <c r="K24" i="2" s="1"/>
  <c r="I25" i="2"/>
  <c r="K25" i="2" s="1"/>
  <c r="I26" i="2"/>
  <c r="K26" i="2" s="1"/>
  <c r="I27" i="2"/>
  <c r="K27" i="2" s="1"/>
  <c r="I28" i="2"/>
  <c r="K28" i="2" s="1"/>
  <c r="I29" i="2"/>
  <c r="K29" i="2" s="1"/>
  <c r="J45" i="2"/>
  <c r="I45" i="2"/>
  <c r="J49" i="2"/>
  <c r="I49" i="2"/>
  <c r="J53" i="2"/>
  <c r="I53" i="2"/>
  <c r="J57" i="2"/>
  <c r="I57" i="2"/>
  <c r="J43" i="2"/>
  <c r="I43" i="2"/>
  <c r="J47" i="2"/>
  <c r="I47" i="2"/>
  <c r="J51" i="2"/>
  <c r="I51" i="2"/>
  <c r="J55" i="2"/>
  <c r="I55" i="2"/>
  <c r="J44" i="2"/>
  <c r="J46" i="2"/>
  <c r="J48" i="2"/>
  <c r="J50" i="2"/>
  <c r="J52" i="2"/>
  <c r="J54" i="2"/>
  <c r="J56" i="2"/>
  <c r="I44" i="2"/>
  <c r="I46" i="2"/>
  <c r="I48" i="2"/>
  <c r="I50" i="2"/>
  <c r="I52" i="2"/>
  <c r="I54" i="2"/>
  <c r="I56" i="2"/>
  <c r="K55" i="2" l="1"/>
  <c r="K54" i="2"/>
  <c r="K50" i="2"/>
  <c r="K46" i="2"/>
  <c r="K51" i="2"/>
  <c r="K47" i="2"/>
  <c r="K43" i="2"/>
  <c r="K56" i="2"/>
  <c r="K52" i="2"/>
  <c r="K48" i="2"/>
  <c r="K44" i="2"/>
  <c r="K57" i="2"/>
  <c r="K53" i="2"/>
  <c r="K49" i="2"/>
  <c r="K45" i="2"/>
  <c r="K41" i="2" l="1"/>
  <c r="G42" i="2"/>
  <c r="H42" i="2" s="1"/>
  <c r="G58" i="2" l="1"/>
  <c r="H58" i="2" s="1"/>
  <c r="I42" i="2" l="1"/>
  <c r="J42" i="2"/>
  <c r="J58" i="2"/>
  <c r="I58" i="2"/>
  <c r="H59" i="2"/>
  <c r="K58" i="2" l="1"/>
  <c r="J59" i="2"/>
  <c r="K42" i="2"/>
  <c r="I59" i="2"/>
  <c r="K59" i="2" l="1"/>
  <c r="G31" i="2"/>
  <c r="H31" i="2" s="1"/>
  <c r="J30" i="2" l="1"/>
  <c r="I30" i="2"/>
  <c r="J31" i="2"/>
  <c r="I31" i="2"/>
  <c r="H32" i="2"/>
  <c r="D24" i="1"/>
  <c r="D10" i="1"/>
  <c r="M28" i="1"/>
  <c r="L28" i="1"/>
  <c r="K28" i="1"/>
  <c r="J28" i="1"/>
  <c r="I28" i="1"/>
  <c r="H28" i="1"/>
  <c r="G28" i="1"/>
  <c r="F28" i="1"/>
  <c r="E28" i="1"/>
  <c r="D28" i="1"/>
  <c r="C28" i="1"/>
  <c r="B28" i="1"/>
  <c r="M14" i="1"/>
  <c r="L14" i="1"/>
  <c r="K14" i="1"/>
  <c r="J14" i="1"/>
  <c r="I14" i="1"/>
  <c r="H14" i="1"/>
  <c r="G14" i="1"/>
  <c r="F14" i="1"/>
  <c r="E14" i="1"/>
  <c r="D14" i="1"/>
  <c r="C14" i="1"/>
  <c r="B14" i="1"/>
  <c r="C6" i="1"/>
  <c r="U81" i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AS81" i="1" s="1"/>
  <c r="P81" i="1"/>
  <c r="Q81" i="1" s="1"/>
  <c r="R81" i="1" s="1"/>
  <c r="K31" i="2" l="1"/>
  <c r="K30" i="2"/>
  <c r="J32" i="2"/>
  <c r="I32" i="2"/>
  <c r="K32" i="2" l="1"/>
  <c r="E278" i="2" s="1"/>
</calcChain>
</file>

<file path=xl/sharedStrings.xml><?xml version="1.0" encoding="utf-8"?>
<sst xmlns="http://schemas.openxmlformats.org/spreadsheetml/2006/main" count="6052" uniqueCount="368">
  <si>
    <t>Liczba dzieci</t>
  </si>
  <si>
    <t>GRUPA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</si>
  <si>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</si>
  <si>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</si>
  <si>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</si>
  <si>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</si>
  <si>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</si>
  <si>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</si>
  <si>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</si>
  <si>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</si>
  <si>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</si>
  <si>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</si>
  <si>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</si>
  <si>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</si>
  <si>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zgłoszonych - EK</t>
  </si>
  <si>
    <t>ostatecznie zapisane</t>
  </si>
  <si>
    <t>obecnych w dniu 16.02.</t>
  </si>
  <si>
    <t>-</t>
  </si>
  <si>
    <t>Nazwa szkoły:</t>
  </si>
  <si>
    <t>Szkoła Podstawowa Nr 155</t>
  </si>
  <si>
    <t>Adres:</t>
  </si>
  <si>
    <t>Szkoła</t>
  </si>
  <si>
    <t>Adres</t>
  </si>
  <si>
    <t>Szkoła Podstawowa Nr 1</t>
  </si>
  <si>
    <t>ul. Św. Marka 34</t>
  </si>
  <si>
    <t>Szkoła Podstawowa Nr 2</t>
  </si>
  <si>
    <t>ul. Strzelców 5a</t>
  </si>
  <si>
    <t>Szkoła Podstawowa Nr 3</t>
  </si>
  <si>
    <t>ul. Topolowa 22</t>
  </si>
  <si>
    <t>Szkoła Podstawowa Nr 4</t>
  </si>
  <si>
    <t>ul. Smoleńsk 5/7</t>
  </si>
  <si>
    <t>Szkoła Podstawowa Nr 18</t>
  </si>
  <si>
    <t>ul. Półkole 18</t>
  </si>
  <si>
    <t>Szkoła Podstawowa Nr 21</t>
  </si>
  <si>
    <t>ul. Bat. "Skała" AK 12</t>
  </si>
  <si>
    <t>Szkoła Podstawowa Nr 22</t>
  </si>
  <si>
    <t>ul. Chmielowskiego 1</t>
  </si>
  <si>
    <t>Szkoła Podstawowa Nr 24</t>
  </si>
  <si>
    <t>ul. Aleksandry 17</t>
  </si>
  <si>
    <t>Szkoła Podstawowa Nr 25</t>
  </si>
  <si>
    <t>ul. Komandosów 29</t>
  </si>
  <si>
    <t>Szkoła Podstawowa Nr 26</t>
  </si>
  <si>
    <t>ul. Krasickiego 34</t>
  </si>
  <si>
    <t>Szkoła Podstawowa Nr 27</t>
  </si>
  <si>
    <t>ul. Podedworze 16</t>
  </si>
  <si>
    <t>Szkoła Podstawowa Nr 29</t>
  </si>
  <si>
    <t>al. Dembowskiego 12</t>
  </si>
  <si>
    <t>Szkoła Podstawowa Nr 31</t>
  </si>
  <si>
    <t>ul. Prusa 18</t>
  </si>
  <si>
    <t>Szkoła Podstawowa Nr 36</t>
  </si>
  <si>
    <t>ul. Mazowiecka 70</t>
  </si>
  <si>
    <t>Szkoła Podstawowa Nr 37</t>
  </si>
  <si>
    <t>os. Stalowe 18</t>
  </si>
  <si>
    <t>Szkoła Podstawowa Nr 38</t>
  </si>
  <si>
    <t>ul. Fr. Nullo 23</t>
  </si>
  <si>
    <t>Szkoła Podstawowa Nr 40</t>
  </si>
  <si>
    <t>ul. Pszczelna 13</t>
  </si>
  <si>
    <t>Szkoła Podstawowa Nr 41</t>
  </si>
  <si>
    <t>ul. Jerzmanowskiego 6</t>
  </si>
  <si>
    <t>Szkoła Podstawowa Nr 43</t>
  </si>
  <si>
    <t>ul. Myślenicka 112</t>
  </si>
  <si>
    <t>Szkoła Podstawowa Nr 48</t>
  </si>
  <si>
    <t>ul. Księcia Józefa 337</t>
  </si>
  <si>
    <t>Szkoła Podstawowa Nr 50</t>
  </si>
  <si>
    <t>ul. Katowicka 28</t>
  </si>
  <si>
    <t>Szkoła Podstawowa Nr 53</t>
  </si>
  <si>
    <t>ul. Skośna 8</t>
  </si>
  <si>
    <t>Szkoła Podstawowa Nr 54</t>
  </si>
  <si>
    <t>ul. Tyniecka 122</t>
  </si>
  <si>
    <t>Szkoła Podstawowa Nr 55</t>
  </si>
  <si>
    <t>ul. Dobczycka 210</t>
  </si>
  <si>
    <t>Szkoła Podstawowa Nr 58</t>
  </si>
  <si>
    <t>ul. Pigonia 2</t>
  </si>
  <si>
    <t>Szkoła Podstawowa Nr 64</t>
  </si>
  <si>
    <t>ul. Sadzawki 1</t>
  </si>
  <si>
    <t>Szkoła Podstawowa Nr 65</t>
  </si>
  <si>
    <t>ul. Golikówka 52</t>
  </si>
  <si>
    <t>Szkoła Podstawowa Nr 67</t>
  </si>
  <si>
    <t>ul. Kaczorówka 4</t>
  </si>
  <si>
    <t>Szkoła Podstawowa Nr 78</t>
  </si>
  <si>
    <t>os. Wadów, ul. Jaskrowa 5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</si>
  <si>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</si>
  <si>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</si>
  <si>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</si>
  <si>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</si>
  <si>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</si>
  <si>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</si>
  <si>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</si>
  <si>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</si>
  <si>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</si>
  <si>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</si>
  <si>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</si>
  <si>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os. Piastów 34 a</t>
  </si>
  <si>
    <t>Szkoła Podstawowa Nr 92</t>
  </si>
  <si>
    <t>os. Kalinowe 18</t>
  </si>
  <si>
    <t>Szkoła Podstawowa Nr 93</t>
  </si>
  <si>
    <t>ul. Szlachtowskiego 31</t>
  </si>
  <si>
    <t>Szkoła Podstawowa Nr 95</t>
  </si>
  <si>
    <t>ul. Wileńska 9</t>
  </si>
  <si>
    <t>Szkoła Podstawowa Nr 104</t>
  </si>
  <si>
    <t>os. Wysokie 7</t>
  </si>
  <si>
    <t>Szkoła Podstawowa Nr 109</t>
  </si>
  <si>
    <t>ul. Mackiewicza 15</t>
  </si>
  <si>
    <t>Szkoła Podstawowa Nr 111</t>
  </si>
  <si>
    <t>ul. Bieżanowska 204</t>
  </si>
  <si>
    <t>Szkoła Podstawowa Nr 113</t>
  </si>
  <si>
    <t>ul. Stachiewicza 33</t>
  </si>
  <si>
    <t>Szkoła Podstawowa Nr 114</t>
  </si>
  <si>
    <t>ul. Łąkowa 31</t>
  </si>
  <si>
    <t>Szkoła Podstawowa Nr 117</t>
  </si>
  <si>
    <t>ul. Kurczaba 15</t>
  </si>
  <si>
    <t>Szkoła Podstawowa Nr 119</t>
  </si>
  <si>
    <t>ul. Czerwieńskiego 1</t>
  </si>
  <si>
    <t>Szkoła Podstawowa Nr 129</t>
  </si>
  <si>
    <t>os. Na Wzgórzach 13</t>
  </si>
  <si>
    <t>Szkoła Podstawowa Nr 132</t>
  </si>
  <si>
    <t>ul. Bolesława Śmiałego 6</t>
  </si>
  <si>
    <t>Szkoła Podstawowa Nr 138</t>
  </si>
  <si>
    <t>ul. Wierzyńskiego 3</t>
  </si>
  <si>
    <t>Szkoła Podstawowa Nr 142</t>
  </si>
  <si>
    <t>os. Wolica</t>
  </si>
  <si>
    <t>Szkoła Podstawowa Nr 144</t>
  </si>
  <si>
    <t>os. Bohaterów Września 13</t>
  </si>
  <si>
    <t>Szkoła Podstawowa Nr 153</t>
  </si>
  <si>
    <t>ul. Na Błonie 15 d</t>
  </si>
  <si>
    <t>os. II Pułku Lotniczego 21</t>
  </si>
  <si>
    <t>Szkoła Podstawowa Nr 156</t>
  </si>
  <si>
    <t>ul. Centralna 39</t>
  </si>
  <si>
    <t>Szkoła Podstawowa Nr 162</t>
  </si>
  <si>
    <t>ul. Stojałowskiego 31</t>
  </si>
  <si>
    <t>Zespół Szkolno-Przedszkolny Nr 1</t>
  </si>
  <si>
    <t>ul. Myśliwska 47</t>
  </si>
  <si>
    <t>Zespół Szkolno-Przedszkolny Nr 2</t>
  </si>
  <si>
    <t>ul. Porzeczkowa 3</t>
  </si>
  <si>
    <t>Zespół Szkolno-Przedszkolny Nr 3</t>
  </si>
  <si>
    <t>ul. Miodowa 36</t>
  </si>
  <si>
    <t>Zespół Szkolno-Przedszkolny Nr 4</t>
  </si>
  <si>
    <t>ul. Urzędnicza 65</t>
  </si>
  <si>
    <t>Zespół Szkolno-Przedszkolny Nr 7</t>
  </si>
  <si>
    <t>ul. Skotnicka 86</t>
  </si>
  <si>
    <t>Zespół Szkolno-Przedszkolny Nr 8</t>
  </si>
  <si>
    <t>ul. Wrony 115</t>
  </si>
  <si>
    <t>Zespół Szkolno-Przedszkolny Nr 9</t>
  </si>
  <si>
    <t>os. Wyciąże</t>
  </si>
  <si>
    <t>ZSO Sportowych Nr 1</t>
  </si>
  <si>
    <t>os. Handlowe 4</t>
  </si>
  <si>
    <t>Zespół Szkół Ogólnokształcących Nr 15</t>
  </si>
  <si>
    <t>ul. Rydygiera 20</t>
  </si>
  <si>
    <t>Zespół Szkół Ogólnokształcących Nr 17</t>
  </si>
  <si>
    <t>ul. Fredry 65/71</t>
  </si>
  <si>
    <t>Zespół Szkół Ogólnokształcących Nr 35</t>
  </si>
  <si>
    <t>ul. Mirtowa 2</t>
  </si>
  <si>
    <t>Zespół Szkół Ogólnokształcących Nr 51</t>
  </si>
  <si>
    <t>al. Kijowska 8</t>
  </si>
  <si>
    <t>Zespół Szkół Ogólnokształcących Nr 53</t>
  </si>
  <si>
    <t>ul. Stawowa 179</t>
  </si>
  <si>
    <t>Zespół Szkół Nr 2</t>
  </si>
  <si>
    <t>ul. Goszczyńskiego 44</t>
  </si>
  <si>
    <t>ZSO Integracyjnych Nr 2</t>
  </si>
  <si>
    <t>ul. Lipińskiego 2</t>
  </si>
  <si>
    <t>ZSO Integracyjnych Nr 3</t>
  </si>
  <si>
    <t>ul. Strąkowa 3a</t>
  </si>
  <si>
    <t>ZSO Integracyjnych Nr 5</t>
  </si>
  <si>
    <t>os. Słoneczne 12</t>
  </si>
  <si>
    <t>ZSO Integracyjnych Nr 6</t>
  </si>
  <si>
    <t>os. Na Stoku 52</t>
  </si>
  <si>
    <t>ZSO Integracyjnych Nr 7</t>
  </si>
  <si>
    <t>ul. Czarnogórska 14</t>
  </si>
  <si>
    <t>Zespół Szkół Specjalnych Nr 4</t>
  </si>
  <si>
    <t>ul. Zakątek 2</t>
  </si>
  <si>
    <t>Zespół Szkół Specjalnych Nr 14</t>
  </si>
  <si>
    <t>os. Sportowe 28</t>
  </si>
  <si>
    <t>w 1 tygodniu</t>
  </si>
  <si>
    <t>w 2 tygodniu</t>
  </si>
  <si>
    <t>Marta Kowalkowska</t>
  </si>
  <si>
    <t>Małgorzata Sadowska</t>
  </si>
  <si>
    <t>Monika Obrał</t>
  </si>
  <si>
    <t>Wiesława Zapart</t>
  </si>
  <si>
    <t>Beata Sarapuk</t>
  </si>
  <si>
    <t>Ewa Cyrkler</t>
  </si>
  <si>
    <t>Sabina Maciusik</t>
  </si>
  <si>
    <t>Anna Zamysłowska</t>
  </si>
  <si>
    <t>Elżbieta Just</t>
  </si>
  <si>
    <t>Jadwiga Garczyk</t>
  </si>
  <si>
    <t>Danuta Rzońca</t>
  </si>
  <si>
    <t>Jadwiga Koźmińska</t>
  </si>
  <si>
    <t>Beata Kaczmarska</t>
  </si>
  <si>
    <t>Jacek Szymański</t>
  </si>
  <si>
    <t>Ewa Adamczyk</t>
  </si>
  <si>
    <t>Bogusława Matuszewska</t>
  </si>
  <si>
    <t>Fabiola Bilecka</t>
  </si>
  <si>
    <t>Agnieszka Kot</t>
  </si>
  <si>
    <t>Marta Przybysz</t>
  </si>
  <si>
    <t>Jolanta Gębicka</t>
  </si>
  <si>
    <t>Marta Płatek</t>
  </si>
  <si>
    <t>Paweł Łyczko</t>
  </si>
  <si>
    <t>Urszula Kalinowska-Liszewska</t>
  </si>
  <si>
    <t>Olga  Węglowska</t>
  </si>
  <si>
    <t>Ewa Tomczyk</t>
  </si>
  <si>
    <t>Marzena Mazurek</t>
  </si>
  <si>
    <t>Artur Wierzba</t>
  </si>
  <si>
    <t>Wiesława Bednarz</t>
  </si>
  <si>
    <t>Elzbieta Panufnik-Buczek</t>
  </si>
  <si>
    <t>Barbara Rakowska</t>
  </si>
  <si>
    <t>Małgorzata Kordyl</t>
  </si>
  <si>
    <t>Sabina Kasprzyk</t>
  </si>
  <si>
    <t>Anna Kochanowska-Kapera</t>
  </si>
  <si>
    <t>Maria Ulanik</t>
  </si>
  <si>
    <t xml:space="preserve">Barbara Pogoda </t>
  </si>
  <si>
    <t>Karolina Gruszka</t>
  </si>
  <si>
    <t>Barbara Gacek</t>
  </si>
  <si>
    <t>Dorota Kadula</t>
  </si>
  <si>
    <t>Tatiana Muszyńska - Kwiecień</t>
  </si>
  <si>
    <t>Bożena Gołdyn</t>
  </si>
  <si>
    <t>Beata Tomaszewka</t>
  </si>
  <si>
    <t>Urszula Mazur</t>
  </si>
  <si>
    <t>Barbara Płonka</t>
  </si>
  <si>
    <t>Małgorzata Sidilas</t>
  </si>
  <si>
    <t>Małgorzata Grzegórzko</t>
  </si>
  <si>
    <t>Sylwia Poznańska</t>
  </si>
  <si>
    <t>Alicja Klimek</t>
  </si>
  <si>
    <t>Monika Chmielewska</t>
  </si>
  <si>
    <t>Marta Stanisz-Heszen</t>
  </si>
  <si>
    <t>Anna Hanusiak</t>
  </si>
  <si>
    <t>Marta Borczuch</t>
  </si>
  <si>
    <t>Monika Górnikiewicz</t>
  </si>
  <si>
    <t>Bernadetta Bochenek</t>
  </si>
  <si>
    <t>Anna Goś</t>
  </si>
  <si>
    <t>Lucyna Kowalkowska</t>
  </si>
  <si>
    <t>Grażyna Potoczek</t>
  </si>
  <si>
    <t>Krystyna Rostocka</t>
  </si>
  <si>
    <t>Marzena Bylica</t>
  </si>
  <si>
    <t>Grażyna Leszko</t>
  </si>
  <si>
    <t>Aleksandra Tumidajska</t>
  </si>
  <si>
    <t>Ewa Kuhn-Dyczkowska</t>
  </si>
  <si>
    <t>Izabela Podgórska</t>
  </si>
  <si>
    <t>Dorota Radomska</t>
  </si>
  <si>
    <t>Hanna Ufir</t>
  </si>
  <si>
    <t>Barbara Skomorowska</t>
  </si>
  <si>
    <t>Beata Flank</t>
  </si>
  <si>
    <t>Alina Lipiarz</t>
  </si>
  <si>
    <t>Barbara Lizak</t>
  </si>
  <si>
    <t>Marta Myrek</t>
  </si>
  <si>
    <t>Monika Rucka-Michalik</t>
  </si>
  <si>
    <t>Andrzej Mikuśkiewicz</t>
  </si>
  <si>
    <t>Beata Barucha</t>
  </si>
  <si>
    <t>Marta Maślanka</t>
  </si>
  <si>
    <t>Małgorzata Oniszko</t>
  </si>
  <si>
    <t>Sławomira Gawin</t>
  </si>
  <si>
    <t>Barbara Raputa</t>
  </si>
  <si>
    <t>Anna Dąbrowska</t>
  </si>
  <si>
    <t>Ewelina Sitarz</t>
  </si>
  <si>
    <t>Magdalena Brzęk</t>
  </si>
  <si>
    <t>Grażyna Dałkowska</t>
  </si>
  <si>
    <t>Magdalena Pawlak</t>
  </si>
  <si>
    <t>Barbara Panek-Skladzień</t>
  </si>
  <si>
    <t>Lucyna Suder</t>
  </si>
  <si>
    <t>Paweł Dziura</t>
  </si>
  <si>
    <t>Ewa Lach-Salawa</t>
  </si>
  <si>
    <t>Agnieszka lutecka-Gryczka</t>
  </si>
  <si>
    <t>Katarzyna Gunia</t>
  </si>
  <si>
    <t>Ewa Żuławska</t>
  </si>
  <si>
    <t>Marek Kuś</t>
  </si>
  <si>
    <t>Monika Hajda</t>
  </si>
  <si>
    <t>Zofia Piber</t>
  </si>
  <si>
    <t>Bożena Jedynak</t>
  </si>
  <si>
    <t>Bożena Dworzak</t>
  </si>
  <si>
    <t>Piotr Gibała</t>
  </si>
  <si>
    <t>Bogumiła Czyżycka</t>
  </si>
  <si>
    <t>Anna Polak</t>
  </si>
  <si>
    <t>obecnych w dniu 17.02.</t>
  </si>
  <si>
    <t>obecnych w dniu 18.02.</t>
  </si>
  <si>
    <t>obecnych w dniu 19.02.</t>
  </si>
  <si>
    <t>obecnych w dniu 20.02.</t>
  </si>
  <si>
    <t>obecnych w dniu 23.02.</t>
  </si>
  <si>
    <t>obecnych w dniu 24.02.</t>
  </si>
  <si>
    <t>obecnych w dniu 25.02.</t>
  </si>
  <si>
    <t>obecnych w dniu 26.02.</t>
  </si>
  <si>
    <t>obecnych w dniu 27.02.</t>
  </si>
  <si>
    <t>II Tydzień Ferii 23.02. - 27.02.2015</t>
  </si>
  <si>
    <t>I Tydzień Ferii 16.02. - 20.02.2015</t>
  </si>
  <si>
    <t>…………………………………</t>
  </si>
  <si>
    <t>Sporządził</t>
  </si>
  <si>
    <t>tel: ………………………………</t>
  </si>
  <si>
    <t>…………………………………….</t>
  </si>
  <si>
    <t>Tabela podsumowania akcji "Zima w szkole 2015"</t>
  </si>
  <si>
    <t xml:space="preserve">Imię i Nazwisko Kierownika akcji: </t>
  </si>
  <si>
    <t>Imię i Nazwisko Kierownika akcji:</t>
  </si>
  <si>
    <t xml:space="preserve">Łączny koszt organizacji akcji "Zima w szkole"  </t>
  </si>
  <si>
    <t>Liczba godzin w danym dniu</t>
  </si>
  <si>
    <t>Ogółem</t>
  </si>
  <si>
    <t>Razem</t>
  </si>
  <si>
    <t>Suma godzin</t>
  </si>
  <si>
    <t>§ 4110</t>
  </si>
  <si>
    <t>§ 4120</t>
  </si>
  <si>
    <t xml:space="preserve"> § 4170</t>
  </si>
  <si>
    <t xml:space="preserve"> -</t>
  </si>
  <si>
    <t xml:space="preserve"> § 4170 </t>
  </si>
  <si>
    <t>Wychowawca/ opiekun *</t>
  </si>
  <si>
    <t>Wydatki  poniesione z planu finansowego jednostki</t>
  </si>
  <si>
    <t>XIII</t>
  </si>
  <si>
    <t>XIV</t>
  </si>
  <si>
    <t>XV</t>
  </si>
  <si>
    <t>XVI</t>
  </si>
  <si>
    <t>XVII</t>
  </si>
  <si>
    <t xml:space="preserve">* Należy wpisać: wychowawca/opiekun 1, wychowawca/opiekun 2 lub wychowawca/opiekun AA, wychowawca/opiekun AB, itd. Proszę nie podawać nazwisk wychowawców/opiekunów. </t>
  </si>
  <si>
    <t>……………………………………………..</t>
  </si>
  <si>
    <t>tel: …………………………...………………</t>
  </si>
  <si>
    <t>28.06</t>
  </si>
  <si>
    <t>01.07</t>
  </si>
  <si>
    <t>02.07</t>
  </si>
  <si>
    <t>05.07</t>
  </si>
  <si>
    <t>08.07</t>
  </si>
  <si>
    <t>09.07</t>
  </si>
  <si>
    <t>12.07</t>
  </si>
  <si>
    <t>19.07</t>
  </si>
  <si>
    <t>22.07</t>
  </si>
  <si>
    <t>23.07</t>
  </si>
  <si>
    <t>26.07</t>
  </si>
  <si>
    <t>29.07</t>
  </si>
  <si>
    <t>30.07</t>
  </si>
  <si>
    <t>02.08</t>
  </si>
  <si>
    <t>05.08</t>
  </si>
  <si>
    <t>06.08</t>
  </si>
  <si>
    <t>09.08</t>
  </si>
  <si>
    <t>12.08</t>
  </si>
  <si>
    <t>13.08</t>
  </si>
  <si>
    <t>16.08</t>
  </si>
  <si>
    <t>19.08</t>
  </si>
  <si>
    <t>20.08</t>
  </si>
  <si>
    <t>23.08</t>
  </si>
  <si>
    <t>26.08</t>
  </si>
  <si>
    <t>27.08</t>
  </si>
  <si>
    <t>KIEROWNIK</t>
  </si>
  <si>
    <t>Tabela podsumowania akcji "Lato w szkole na sportowo" w 2021 roku</t>
  </si>
  <si>
    <t>I tydzień ferii letnich: 28.06-02.07.2021</t>
  </si>
  <si>
    <t>II tydzień ferii letnich: 05.07-09.07.2021</t>
  </si>
  <si>
    <t>III tydzień ferii letnich: 12.07-16.07.2021</t>
  </si>
  <si>
    <t>IV tydzień ferii letnich: 19.07-23.07.2021</t>
  </si>
  <si>
    <t>V tydzień ferii letnich: 26.07-30.07.2021</t>
  </si>
  <si>
    <t>VI tydzień ferii letnich: 02.08-06.08.2021</t>
  </si>
  <si>
    <t>VII tydzień ferii letnich: 09.08-13.08.2021</t>
  </si>
  <si>
    <t>VIII tydzień ferii letnich: 16.08-20.08.2021</t>
  </si>
  <si>
    <t>IX tydzień ferii letnich: 23.08-27.08.2021</t>
  </si>
  <si>
    <t>X tydzień ferii letnich: 30.08-31.08.2021</t>
  </si>
  <si>
    <t xml:space="preserve">Łączny koszt organizacji akcji "Lato w szkole na sportowo"  </t>
  </si>
  <si>
    <t>29.06</t>
  </si>
  <si>
    <t>30.06</t>
  </si>
  <si>
    <t>06.07</t>
  </si>
  <si>
    <t>07.07</t>
  </si>
  <si>
    <t>20.07</t>
  </si>
  <si>
    <t>21.07</t>
  </si>
  <si>
    <t>27.07</t>
  </si>
  <si>
    <t>28.07</t>
  </si>
  <si>
    <t>03.08</t>
  </si>
  <si>
    <t>04.08</t>
  </si>
  <si>
    <t>10.08</t>
  </si>
  <si>
    <t>11.08</t>
  </si>
  <si>
    <t>17.08</t>
  </si>
  <si>
    <t>18.08</t>
  </si>
  <si>
    <t>24.08</t>
  </si>
  <si>
    <t>25.08</t>
  </si>
  <si>
    <t>30.08</t>
  </si>
  <si>
    <t>31.08</t>
  </si>
  <si>
    <t>13.07</t>
  </si>
  <si>
    <t>14.07</t>
  </si>
  <si>
    <t>15.07</t>
  </si>
  <si>
    <t>16.07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</si>
</sst>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5" fillId="5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quotePrefix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/>
    <xf numFmtId="10" fontId="2" fillId="0" borderId="0" xfId="0" applyNumberFormat="1" applyFont="1"/>
    <xf numFmtId="4" fontId="8" fillId="0" borderId="7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0" fontId="8" fillId="0" borderId="10" xfId="0" applyFont="1" applyBorder="1"/>
    <xf numFmtId="4" fontId="8" fillId="0" borderId="10" xfId="0" applyNumberFormat="1" applyFont="1" applyBorder="1"/>
    <xf numFmtId="0" fontId="9" fillId="2" borderId="6" xfId="0" applyFont="1" applyFill="1" applyBorder="1"/>
    <xf numFmtId="4" fontId="9" fillId="2" borderId="6" xfId="0" applyNumberFormat="1" applyFont="1" applyFill="1" applyBorder="1"/>
    <xf numFmtId="4" fontId="8" fillId="0" borderId="11" xfId="0" applyNumberFormat="1" applyFont="1" applyBorder="1"/>
    <xf numFmtId="0" fontId="9" fillId="2" borderId="6" xfId="0" applyFont="1" applyFill="1" applyBorder="1" applyAlignment="1">
      <alignment horizontal="center"/>
    </xf>
    <xf numFmtId="4" fontId="9" fillId="2" borderId="5" xfId="0" applyNumberFormat="1" applyFont="1" applyFill="1" applyBorder="1"/>
    <xf numFmtId="0" fontId="8" fillId="0" borderId="9" xfId="0" applyFont="1" applyBorder="1"/>
    <xf numFmtId="0" fontId="8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4" fontId="8" fillId="0" borderId="12" xfId="0" applyNumberFormat="1" applyFont="1" applyBorder="1"/>
    <xf numFmtId="4" fontId="9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4" fontId="13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4" fontId="8" fillId="3" borderId="9" xfId="0" applyNumberFormat="1" applyFont="1" applyFill="1" applyBorder="1"/>
    <xf numFmtId="4" fontId="8" fillId="3" borderId="8" xfId="0" applyNumberFormat="1" applyFont="1" applyFill="1" applyBorder="1"/>
    <xf numFmtId="4" fontId="8" fillId="3" borderId="10" xfId="0" applyNumberFormat="1" applyFont="1" applyFill="1" applyBorder="1"/>
    <xf numFmtId="0" fontId="0" fillId="3" borderId="0" xfId="0" applyFill="1"/>
    <xf numFmtId="0" fontId="12" fillId="3" borderId="0" xfId="0" applyFont="1" applyFill="1"/>
    <xf numFmtId="0" fontId="3" fillId="3" borderId="0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4" fontId="8" fillId="0" borderId="5" xfId="0" applyNumberFormat="1" applyFont="1" applyBorder="1"/>
    <xf numFmtId="0" fontId="14" fillId="3" borderId="0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0" fillId="0" borderId="0" xfId="0" applyFont="1" applyFill="1" applyBorder="1"/>
    <xf numFmtId="0" fontId="1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5"/>
  <sheetViews>
    <sheetView showGridLines="0" zoomScale="90" zoomScaleNormal="90" workbookViewId="0">
      <selection activeCell="B30" sqref="B30"/>
    </sheetView>
  </sheetViews>
  <sheetFormatPr defaultRowHeight="15" x14ac:dyDescent="0.25"/>
  <cols>
    <col min="1" max="1" width="16.5703125" customWidth="1"/>
    <col min="14" max="14" width="0" style="20" hidden="1" customWidth="1"/>
    <col min="15" max="15" width="29.140625" style="10" hidden="1" customWidth="1"/>
    <col min="16" max="16" width="22.7109375" style="10" hidden="1" customWidth="1"/>
    <col min="17" max="18" width="9.28515625" style="18" hidden="1" customWidth="1"/>
    <col min="19" max="19" width="9.140625" style="10" hidden="1" customWidth="1"/>
    <col min="20" max="31" width="4" style="14" hidden="1" customWidth="1"/>
    <col min="32" max="32" width="2" style="14" hidden="1" customWidth="1"/>
    <col min="33" max="44" width="4" style="14" hidden="1" customWidth="1"/>
    <col min="45" max="45" width="2" style="14" hidden="1" customWidth="1"/>
    <col min="46" max="46" width="0" hidden="1" customWidth="1"/>
  </cols>
  <sheetData>
    <row r="1" spans="1:44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44" x14ac:dyDescent="0.25">
      <c r="A2" s="79" t="s">
        <v>285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44" x14ac:dyDescent="0.25">
      <c r="O3" s="9" t="s">
        <v>21</v>
      </c>
      <c r="P3" s="9" t="s">
        <v>22</v>
      </c>
      <c r="Q3" s="21" t="s">
        <v>172</v>
      </c>
      <c r="R3" s="21" t="s">
        <v>173</v>
      </c>
      <c r="S3" s="9"/>
      <c r="T3" s="22" t="s">
        <v>2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8</v>
      </c>
      <c r="AA3" s="22" t="s">
        <v>9</v>
      </c>
      <c r="AB3" s="22" t="s">
        <v>10</v>
      </c>
      <c r="AC3" s="22" t="s">
        <v>11</v>
      </c>
      <c r="AD3" s="22" t="s">
        <v>12</v>
      </c>
      <c r="AE3" s="22" t="s">
        <v>13</v>
      </c>
      <c r="AG3" s="22" t="s">
        <v>2</v>
      </c>
      <c r="AH3" s="22" t="s">
        <v>3</v>
      </c>
      <c r="AI3" s="22" t="s">
        <v>4</v>
      </c>
      <c r="AJ3" s="22" t="s">
        <v>5</v>
      </c>
      <c r="AK3" s="22" t="s">
        <v>6</v>
      </c>
      <c r="AL3" s="22" t="s">
        <v>7</v>
      </c>
      <c r="AM3" s="22" t="s">
        <v>8</v>
      </c>
      <c r="AN3" s="22" t="s">
        <v>9</v>
      </c>
      <c r="AO3" s="22" t="s">
        <v>10</v>
      </c>
      <c r="AP3" s="22" t="s">
        <v>11</v>
      </c>
      <c r="AQ3" s="22" t="s">
        <v>12</v>
      </c>
      <c r="AR3" s="22" t="s">
        <v>13</v>
      </c>
    </row>
    <row r="4" spans="1:44" x14ac:dyDescent="0.25">
      <c r="A4" s="1" t="s">
        <v>18</v>
      </c>
      <c r="B4" s="2"/>
      <c r="C4" s="7"/>
      <c r="D4" s="7"/>
      <c r="E4" s="7"/>
      <c r="F4" s="7"/>
      <c r="G4" s="7"/>
      <c r="H4" s="7"/>
      <c r="O4" s="10" t="s">
        <v>23</v>
      </c>
      <c r="P4" s="10" t="s">
        <v>24</v>
      </c>
      <c r="Q4" s="12" t="s">
        <v>174</v>
      </c>
      <c r="R4" s="23" t="s">
        <v>17</v>
      </c>
      <c r="T4" s="23">
        <v>14</v>
      </c>
      <c r="U4" s="23">
        <v>14</v>
      </c>
      <c r="V4" s="23">
        <v>15</v>
      </c>
      <c r="W4" s="23">
        <v>15</v>
      </c>
      <c r="X4" s="23">
        <v>8</v>
      </c>
      <c r="Y4" s="23" t="s">
        <v>17</v>
      </c>
      <c r="Z4" s="23" t="s">
        <v>17</v>
      </c>
      <c r="AA4" s="23" t="s">
        <v>17</v>
      </c>
      <c r="AB4" s="23" t="s">
        <v>17</v>
      </c>
      <c r="AC4" s="23" t="s">
        <v>17</v>
      </c>
      <c r="AD4" s="23" t="s">
        <v>17</v>
      </c>
      <c r="AE4" s="23" t="s">
        <v>17</v>
      </c>
      <c r="AG4" s="23" t="s">
        <v>17</v>
      </c>
      <c r="AH4" s="23" t="s">
        <v>17</v>
      </c>
      <c r="AI4" s="23" t="s">
        <v>17</v>
      </c>
      <c r="AJ4" s="23" t="s">
        <v>17</v>
      </c>
      <c r="AK4" s="23" t="s">
        <v>17</v>
      </c>
      <c r="AL4" s="23" t="s">
        <v>17</v>
      </c>
      <c r="AM4" s="23" t="s">
        <v>17</v>
      </c>
      <c r="AN4" s="23" t="s">
        <v>17</v>
      </c>
      <c r="AO4" s="23" t="s">
        <v>17</v>
      </c>
      <c r="AP4" s="23" t="s">
        <v>17</v>
      </c>
      <c r="AQ4" s="23" t="s">
        <v>17</v>
      </c>
      <c r="AR4" s="23" t="s">
        <v>17</v>
      </c>
    </row>
    <row r="5" spans="1:44" x14ac:dyDescent="0.25">
      <c r="A5" s="3"/>
      <c r="B5" s="2"/>
      <c r="C5" s="4"/>
      <c r="D5" s="4"/>
      <c r="E5" s="4"/>
      <c r="F5" s="4"/>
      <c r="G5" s="4"/>
      <c r="H5" s="4"/>
      <c r="O5" s="10" t="s">
        <v>25</v>
      </c>
      <c r="P5" s="10" t="s">
        <v>26</v>
      </c>
      <c r="Q5" s="12" t="s">
        <v>175</v>
      </c>
      <c r="R5" s="12" t="s">
        <v>175</v>
      </c>
      <c r="T5" s="24">
        <v>15</v>
      </c>
      <c r="U5" s="24">
        <v>15</v>
      </c>
      <c r="V5" s="23" t="s">
        <v>17</v>
      </c>
      <c r="W5" s="23" t="s">
        <v>17</v>
      </c>
      <c r="X5" s="23" t="s">
        <v>17</v>
      </c>
      <c r="Y5" s="23" t="s">
        <v>17</v>
      </c>
      <c r="Z5" s="23" t="s">
        <v>17</v>
      </c>
      <c r="AA5" s="23" t="s">
        <v>17</v>
      </c>
      <c r="AB5" s="23" t="s">
        <v>17</v>
      </c>
      <c r="AC5" s="23" t="s">
        <v>17</v>
      </c>
      <c r="AD5" s="23" t="s">
        <v>17</v>
      </c>
      <c r="AE5" s="23" t="s">
        <v>17</v>
      </c>
      <c r="AG5" s="24">
        <v>15</v>
      </c>
      <c r="AH5" s="24">
        <v>15</v>
      </c>
      <c r="AI5" s="23" t="s">
        <v>17</v>
      </c>
      <c r="AJ5" s="23" t="s">
        <v>17</v>
      </c>
      <c r="AK5" s="23" t="s">
        <v>17</v>
      </c>
      <c r="AL5" s="23" t="s">
        <v>17</v>
      </c>
      <c r="AM5" s="23" t="s">
        <v>17</v>
      </c>
      <c r="AN5" s="23" t="s">
        <v>17</v>
      </c>
      <c r="AO5" s="23" t="s">
        <v>17</v>
      </c>
      <c r="AP5" s="23" t="s">
        <v>17</v>
      </c>
      <c r="AQ5" s="23" t="s">
        <v>17</v>
      </c>
      <c r="AR5" s="23" t="s">
        <v>17</v>
      </c>
    </row>
    <row r="6" spans="1:44" x14ac:dyDescent="0.25">
      <c r="A6" s="1" t="s">
        <v>20</v>
      </c>
      <c r="B6" s="2"/>
      <c r="C6" s="4" t="e">
        <f>VLOOKUP(C4,O4:AR80,2,FALSE)</f>
        <v>#N/A</v>
      </c>
      <c r="D6" s="4"/>
      <c r="E6" s="4"/>
      <c r="F6" s="4"/>
      <c r="G6" s="4"/>
      <c r="H6" s="4"/>
      <c r="O6" s="10" t="s">
        <v>27</v>
      </c>
      <c r="P6" s="10" t="s">
        <v>28</v>
      </c>
      <c r="Q6" s="12" t="s">
        <v>176</v>
      </c>
      <c r="R6" s="12" t="s">
        <v>177</v>
      </c>
      <c r="T6" s="24">
        <v>15</v>
      </c>
      <c r="U6" s="23" t="s">
        <v>17</v>
      </c>
      <c r="V6" s="23" t="s">
        <v>17</v>
      </c>
      <c r="W6" s="23" t="s">
        <v>17</v>
      </c>
      <c r="X6" s="23" t="s">
        <v>17</v>
      </c>
      <c r="Y6" s="23" t="s">
        <v>17</v>
      </c>
      <c r="Z6" s="23" t="s">
        <v>17</v>
      </c>
      <c r="AA6" s="23" t="s">
        <v>17</v>
      </c>
      <c r="AB6" s="23" t="s">
        <v>17</v>
      </c>
      <c r="AC6" s="23" t="s">
        <v>17</v>
      </c>
      <c r="AD6" s="23" t="s">
        <v>17</v>
      </c>
      <c r="AE6" s="23" t="s">
        <v>17</v>
      </c>
      <c r="AG6" s="24">
        <v>15</v>
      </c>
      <c r="AH6" s="24">
        <v>20</v>
      </c>
      <c r="AI6" s="23" t="s">
        <v>17</v>
      </c>
      <c r="AJ6" s="23" t="s">
        <v>17</v>
      </c>
      <c r="AK6" s="23" t="s">
        <v>17</v>
      </c>
      <c r="AL6" s="23" t="s">
        <v>17</v>
      </c>
      <c r="AM6" s="23" t="s">
        <v>17</v>
      </c>
      <c r="AN6" s="23" t="s">
        <v>17</v>
      </c>
      <c r="AO6" s="23" t="s">
        <v>17</v>
      </c>
      <c r="AP6" s="23" t="s">
        <v>17</v>
      </c>
      <c r="AQ6" s="23" t="s">
        <v>17</v>
      </c>
      <c r="AR6" s="23" t="s">
        <v>17</v>
      </c>
    </row>
    <row r="7" spans="1:44" x14ac:dyDescent="0.25">
      <c r="O7" s="10" t="s">
        <v>29</v>
      </c>
      <c r="P7" s="10" t="s">
        <v>30</v>
      </c>
      <c r="Q7" s="12" t="s">
        <v>178</v>
      </c>
      <c r="R7" s="12" t="s">
        <v>179</v>
      </c>
      <c r="T7" s="24">
        <v>15</v>
      </c>
      <c r="U7" s="24">
        <v>15</v>
      </c>
      <c r="V7" s="23" t="s">
        <v>17</v>
      </c>
      <c r="W7" s="23" t="s">
        <v>17</v>
      </c>
      <c r="X7" s="23" t="s">
        <v>17</v>
      </c>
      <c r="Y7" s="23" t="s">
        <v>17</v>
      </c>
      <c r="Z7" s="23" t="s">
        <v>17</v>
      </c>
      <c r="AA7" s="23" t="s">
        <v>17</v>
      </c>
      <c r="AB7" s="23" t="s">
        <v>17</v>
      </c>
      <c r="AC7" s="23" t="s">
        <v>17</v>
      </c>
      <c r="AD7" s="23" t="s">
        <v>17</v>
      </c>
      <c r="AE7" s="23" t="s">
        <v>17</v>
      </c>
      <c r="AG7" s="24">
        <v>15</v>
      </c>
      <c r="AH7" s="24">
        <v>15</v>
      </c>
      <c r="AI7" s="23" t="s">
        <v>17</v>
      </c>
      <c r="AJ7" s="23" t="s">
        <v>17</v>
      </c>
      <c r="AK7" s="23" t="s">
        <v>17</v>
      </c>
      <c r="AL7" s="23" t="s">
        <v>17</v>
      </c>
      <c r="AM7" s="23" t="s">
        <v>17</v>
      </c>
      <c r="AN7" s="23" t="s">
        <v>17</v>
      </c>
      <c r="AO7" s="23" t="s">
        <v>17</v>
      </c>
      <c r="AP7" s="23" t="s">
        <v>17</v>
      </c>
      <c r="AQ7" s="23" t="s">
        <v>17</v>
      </c>
      <c r="AR7" s="23" t="s">
        <v>17</v>
      </c>
    </row>
    <row r="8" spans="1:44" x14ac:dyDescent="0.25">
      <c r="A8" t="s">
        <v>280</v>
      </c>
      <c r="O8" s="10" t="s">
        <v>31</v>
      </c>
      <c r="P8" s="10" t="s">
        <v>32</v>
      </c>
      <c r="Q8" s="12" t="s">
        <v>180</v>
      </c>
      <c r="R8" s="12" t="s">
        <v>181</v>
      </c>
      <c r="T8" s="24">
        <v>10</v>
      </c>
      <c r="U8" s="24">
        <v>11</v>
      </c>
      <c r="V8" s="24">
        <v>11</v>
      </c>
      <c r="W8" s="23" t="s">
        <v>17</v>
      </c>
      <c r="X8" s="23" t="s">
        <v>17</v>
      </c>
      <c r="Y8" s="23" t="s">
        <v>17</v>
      </c>
      <c r="Z8" s="23" t="s">
        <v>17</v>
      </c>
      <c r="AA8" s="23" t="s">
        <v>17</v>
      </c>
      <c r="AB8" s="23" t="s">
        <v>17</v>
      </c>
      <c r="AC8" s="23" t="s">
        <v>17</v>
      </c>
      <c r="AD8" s="23" t="s">
        <v>17</v>
      </c>
      <c r="AE8" s="23" t="s">
        <v>17</v>
      </c>
      <c r="AG8" s="23">
        <v>11</v>
      </c>
      <c r="AH8" s="23">
        <v>11</v>
      </c>
      <c r="AI8" s="23" t="s">
        <v>17</v>
      </c>
      <c r="AJ8" s="23" t="s">
        <v>17</v>
      </c>
      <c r="AK8" s="23" t="s">
        <v>17</v>
      </c>
      <c r="AL8" s="23" t="s">
        <v>17</v>
      </c>
      <c r="AM8" s="23" t="s">
        <v>17</v>
      </c>
      <c r="AN8" s="23" t="s">
        <v>17</v>
      </c>
      <c r="AO8" s="23" t="s">
        <v>17</v>
      </c>
      <c r="AP8" s="23" t="s">
        <v>17</v>
      </c>
      <c r="AQ8" s="23" t="s">
        <v>17</v>
      </c>
      <c r="AR8" s="23" t="s">
        <v>17</v>
      </c>
    </row>
    <row r="9" spans="1:44" x14ac:dyDescent="0.25">
      <c r="O9" s="10" t="s">
        <v>33</v>
      </c>
      <c r="P9" s="10" t="s">
        <v>34</v>
      </c>
      <c r="Q9" s="12" t="s">
        <v>182</v>
      </c>
      <c r="R9" s="23" t="s">
        <v>17</v>
      </c>
      <c r="T9" s="24">
        <v>15</v>
      </c>
      <c r="U9" s="24">
        <v>15</v>
      </c>
      <c r="V9" s="24">
        <v>15</v>
      </c>
      <c r="W9" s="23">
        <v>20</v>
      </c>
      <c r="X9" s="23" t="s">
        <v>17</v>
      </c>
      <c r="Y9" s="23" t="s">
        <v>17</v>
      </c>
      <c r="Z9" s="23" t="s">
        <v>17</v>
      </c>
      <c r="AA9" s="23" t="s">
        <v>17</v>
      </c>
      <c r="AB9" s="23" t="s">
        <v>17</v>
      </c>
      <c r="AC9" s="23" t="s">
        <v>17</v>
      </c>
      <c r="AD9" s="23" t="s">
        <v>17</v>
      </c>
      <c r="AE9" s="23" t="s">
        <v>17</v>
      </c>
      <c r="AG9" s="23" t="s">
        <v>17</v>
      </c>
      <c r="AH9" s="23" t="s">
        <v>17</v>
      </c>
      <c r="AI9" s="23" t="s">
        <v>17</v>
      </c>
      <c r="AJ9" s="23" t="s">
        <v>17</v>
      </c>
      <c r="AK9" s="23" t="s">
        <v>17</v>
      </c>
      <c r="AL9" s="23" t="s">
        <v>17</v>
      </c>
      <c r="AM9" s="23" t="s">
        <v>17</v>
      </c>
      <c r="AN9" s="23" t="s">
        <v>17</v>
      </c>
      <c r="AO9" s="23" t="s">
        <v>17</v>
      </c>
      <c r="AP9" s="23" t="s">
        <v>17</v>
      </c>
      <c r="AQ9" s="23" t="s">
        <v>17</v>
      </c>
      <c r="AR9" s="23" t="s">
        <v>17</v>
      </c>
    </row>
    <row r="10" spans="1:44" x14ac:dyDescent="0.25">
      <c r="A10" s="6" t="s">
        <v>286</v>
      </c>
      <c r="B10" s="6"/>
      <c r="C10" s="6"/>
      <c r="D10" s="4" t="e">
        <f>VLOOKUP(C4,O4:AR78,3,FALSE)</f>
        <v>#N/A</v>
      </c>
      <c r="E10" s="4"/>
      <c r="F10" s="4"/>
      <c r="O10" s="10" t="s">
        <v>35</v>
      </c>
      <c r="P10" s="10" t="s">
        <v>36</v>
      </c>
      <c r="Q10" s="12" t="s">
        <v>183</v>
      </c>
      <c r="R10" s="12" t="s">
        <v>184</v>
      </c>
      <c r="T10" s="24">
        <v>15</v>
      </c>
      <c r="U10" s="24">
        <v>15</v>
      </c>
      <c r="V10" s="23">
        <v>15</v>
      </c>
      <c r="W10" s="23" t="s">
        <v>17</v>
      </c>
      <c r="X10" s="23" t="s">
        <v>17</v>
      </c>
      <c r="Y10" s="23" t="s">
        <v>17</v>
      </c>
      <c r="Z10" s="23" t="s">
        <v>17</v>
      </c>
      <c r="AA10" s="23" t="s">
        <v>17</v>
      </c>
      <c r="AB10" s="23" t="s">
        <v>17</v>
      </c>
      <c r="AC10" s="23" t="s">
        <v>17</v>
      </c>
      <c r="AD10" s="23" t="s">
        <v>17</v>
      </c>
      <c r="AE10" s="23" t="s">
        <v>17</v>
      </c>
      <c r="AG10" s="24">
        <v>15</v>
      </c>
      <c r="AH10" s="23">
        <v>15</v>
      </c>
      <c r="AI10" s="23" t="s">
        <v>17</v>
      </c>
      <c r="AJ10" s="23" t="s">
        <v>17</v>
      </c>
      <c r="AK10" s="23" t="s">
        <v>17</v>
      </c>
      <c r="AL10" s="23" t="s">
        <v>17</v>
      </c>
      <c r="AM10" s="23" t="s">
        <v>17</v>
      </c>
      <c r="AN10" s="23" t="s">
        <v>17</v>
      </c>
      <c r="AO10" s="23" t="s">
        <v>17</v>
      </c>
      <c r="AP10" s="23" t="s">
        <v>17</v>
      </c>
      <c r="AQ10" s="23" t="s">
        <v>17</v>
      </c>
      <c r="AR10" s="23" t="s">
        <v>17</v>
      </c>
    </row>
    <row r="11" spans="1:44" x14ac:dyDescent="0.25">
      <c r="O11" s="10" t="s">
        <v>37</v>
      </c>
      <c r="P11" s="10" t="s">
        <v>38</v>
      </c>
      <c r="Q11" s="12" t="s">
        <v>185</v>
      </c>
      <c r="R11" s="12" t="s">
        <v>185</v>
      </c>
      <c r="T11" s="23">
        <v>15</v>
      </c>
      <c r="U11" s="23">
        <v>15</v>
      </c>
      <c r="V11" s="23" t="s">
        <v>17</v>
      </c>
      <c r="W11" s="23" t="s">
        <v>17</v>
      </c>
      <c r="X11" s="23" t="s">
        <v>17</v>
      </c>
      <c r="Y11" s="23" t="s">
        <v>17</v>
      </c>
      <c r="Z11" s="23" t="s">
        <v>17</v>
      </c>
      <c r="AA11" s="23" t="s">
        <v>17</v>
      </c>
      <c r="AB11" s="23" t="s">
        <v>17</v>
      </c>
      <c r="AC11" s="23" t="s">
        <v>17</v>
      </c>
      <c r="AD11" s="23" t="s">
        <v>17</v>
      </c>
      <c r="AE11" s="23" t="s">
        <v>17</v>
      </c>
      <c r="AG11" s="23">
        <v>15</v>
      </c>
      <c r="AH11" s="23">
        <v>15</v>
      </c>
      <c r="AI11" s="23" t="s">
        <v>17</v>
      </c>
      <c r="AJ11" s="23" t="s">
        <v>17</v>
      </c>
      <c r="AK11" s="23" t="s">
        <v>17</v>
      </c>
      <c r="AL11" s="23" t="s">
        <v>17</v>
      </c>
      <c r="AM11" s="23" t="s">
        <v>17</v>
      </c>
      <c r="AN11" s="23" t="s">
        <v>17</v>
      </c>
      <c r="AO11" s="23" t="s">
        <v>17</v>
      </c>
      <c r="AP11" s="23" t="s">
        <v>17</v>
      </c>
      <c r="AQ11" s="23" t="s">
        <v>17</v>
      </c>
      <c r="AR11" s="23" t="s">
        <v>17</v>
      </c>
    </row>
    <row r="12" spans="1:44" x14ac:dyDescent="0.25">
      <c r="A12" s="83" t="s">
        <v>0</v>
      </c>
      <c r="B12" s="80" t="s">
        <v>1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  <c r="O12" s="10" t="s">
        <v>39</v>
      </c>
      <c r="P12" s="10" t="s">
        <v>40</v>
      </c>
      <c r="Q12" s="12" t="s">
        <v>186</v>
      </c>
      <c r="R12" s="23" t="s">
        <v>17</v>
      </c>
      <c r="T12" s="24">
        <v>13</v>
      </c>
      <c r="U12" s="24">
        <v>13</v>
      </c>
      <c r="V12" s="23">
        <v>10</v>
      </c>
      <c r="W12" s="23" t="s">
        <v>17</v>
      </c>
      <c r="X12" s="23" t="s">
        <v>17</v>
      </c>
      <c r="Y12" s="23" t="s">
        <v>17</v>
      </c>
      <c r="Z12" s="23" t="s">
        <v>17</v>
      </c>
      <c r="AA12" s="23" t="s">
        <v>17</v>
      </c>
      <c r="AB12" s="23" t="s">
        <v>17</v>
      </c>
      <c r="AC12" s="23" t="s">
        <v>17</v>
      </c>
      <c r="AD12" s="23" t="s">
        <v>17</v>
      </c>
      <c r="AE12" s="23" t="s">
        <v>17</v>
      </c>
      <c r="AG12" s="23" t="s">
        <v>17</v>
      </c>
      <c r="AH12" s="23" t="s">
        <v>17</v>
      </c>
      <c r="AI12" s="23" t="s">
        <v>17</v>
      </c>
      <c r="AJ12" s="23" t="s">
        <v>17</v>
      </c>
      <c r="AK12" s="23" t="s">
        <v>17</v>
      </c>
      <c r="AL12" s="23" t="s">
        <v>17</v>
      </c>
      <c r="AM12" s="23" t="s">
        <v>17</v>
      </c>
      <c r="AN12" s="23" t="s">
        <v>17</v>
      </c>
      <c r="AO12" s="23" t="s">
        <v>17</v>
      </c>
      <c r="AP12" s="23" t="s">
        <v>17</v>
      </c>
      <c r="AQ12" s="23" t="s">
        <v>17</v>
      </c>
      <c r="AR12" s="23" t="s">
        <v>17</v>
      </c>
    </row>
    <row r="13" spans="1:44" x14ac:dyDescent="0.25">
      <c r="A13" s="84"/>
      <c r="B13" s="26" t="s">
        <v>2</v>
      </c>
      <c r="C13" s="26" t="s">
        <v>3</v>
      </c>
      <c r="D13" s="26" t="s">
        <v>4</v>
      </c>
      <c r="E13" s="26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26" t="s">
        <v>13</v>
      </c>
      <c r="O13" s="10" t="s">
        <v>41</v>
      </c>
      <c r="P13" s="10" t="s">
        <v>42</v>
      </c>
      <c r="Q13" s="12" t="s">
        <v>187</v>
      </c>
      <c r="R13" s="12" t="s">
        <v>187</v>
      </c>
      <c r="T13" s="24">
        <v>13</v>
      </c>
      <c r="U13" s="24">
        <v>12</v>
      </c>
      <c r="V13" s="23" t="s">
        <v>17</v>
      </c>
      <c r="W13" s="23" t="s">
        <v>17</v>
      </c>
      <c r="X13" s="23" t="s">
        <v>17</v>
      </c>
      <c r="Y13" s="23" t="s">
        <v>17</v>
      </c>
      <c r="Z13" s="23" t="s">
        <v>17</v>
      </c>
      <c r="AA13" s="23" t="s">
        <v>17</v>
      </c>
      <c r="AB13" s="23" t="s">
        <v>17</v>
      </c>
      <c r="AC13" s="23" t="s">
        <v>17</v>
      </c>
      <c r="AD13" s="23" t="s">
        <v>17</v>
      </c>
      <c r="AE13" s="23" t="s">
        <v>17</v>
      </c>
      <c r="AG13" s="24">
        <v>13</v>
      </c>
      <c r="AH13" s="24">
        <v>12</v>
      </c>
      <c r="AI13" s="23" t="s">
        <v>17</v>
      </c>
      <c r="AJ13" s="23" t="s">
        <v>17</v>
      </c>
      <c r="AK13" s="23" t="s">
        <v>17</v>
      </c>
      <c r="AL13" s="23" t="s">
        <v>17</v>
      </c>
      <c r="AM13" s="23" t="s">
        <v>17</v>
      </c>
      <c r="AN13" s="23" t="s">
        <v>17</v>
      </c>
      <c r="AO13" s="23" t="s">
        <v>17</v>
      </c>
      <c r="AP13" s="23" t="s">
        <v>17</v>
      </c>
      <c r="AQ13" s="23" t="s">
        <v>17</v>
      </c>
      <c r="AR13" s="23" t="s">
        <v>17</v>
      </c>
    </row>
    <row r="14" spans="1:44" x14ac:dyDescent="0.25">
      <c r="A14" s="27" t="s">
        <v>14</v>
      </c>
      <c r="B14" s="28" t="e">
        <f>VLOOKUP($C$4,$O$4:$AR$80,6,FALSE)</f>
        <v>#N/A</v>
      </c>
      <c r="C14" s="28" t="e">
        <f>VLOOKUP($C$4,$O$4:$AR$80,7,FALSE)</f>
        <v>#N/A</v>
      </c>
      <c r="D14" s="28" t="e">
        <f>VLOOKUP($C$4,$O$4:$AR$80,8,FALSE)</f>
        <v>#N/A</v>
      </c>
      <c r="E14" s="28" t="e">
        <f>VLOOKUP($C$4,$O$4:$AR$80,9,FALSE)</f>
        <v>#N/A</v>
      </c>
      <c r="F14" s="28" t="e">
        <f>VLOOKUP($C$4,$O$4:$AR$80,10,FALSE)</f>
        <v>#N/A</v>
      </c>
      <c r="G14" s="28" t="e">
        <f>VLOOKUP($C$4,$O$4:$AR$80,11,FALSE)</f>
        <v>#N/A</v>
      </c>
      <c r="H14" s="28" t="e">
        <f>VLOOKUP($C$4,$O$4:$AR$80,12,FALSE)</f>
        <v>#N/A</v>
      </c>
      <c r="I14" s="28" t="e">
        <f>VLOOKUP($C$4,$O$4:$AR$80,13,FALSE)</f>
        <v>#N/A</v>
      </c>
      <c r="J14" s="28" t="e">
        <f>VLOOKUP($C$4,$O$4:$AR$80,14,FALSE)</f>
        <v>#N/A</v>
      </c>
      <c r="K14" s="28" t="e">
        <f>VLOOKUP($C$4,$O$4:$AR$80,15,FALSE)</f>
        <v>#N/A</v>
      </c>
      <c r="L14" s="28" t="e">
        <f>VLOOKUP($C$4,$O$4:$AR$80,16,FALSE)</f>
        <v>#N/A</v>
      </c>
      <c r="M14" s="28" t="e">
        <f>VLOOKUP($C$4,$O$4:$AR$80,17,FALSE)</f>
        <v>#N/A</v>
      </c>
      <c r="O14" s="10" t="s">
        <v>43</v>
      </c>
      <c r="P14" s="10" t="s">
        <v>44</v>
      </c>
      <c r="Q14" s="12" t="s">
        <v>188</v>
      </c>
      <c r="R14" s="23" t="s">
        <v>17</v>
      </c>
      <c r="T14" s="24">
        <v>14</v>
      </c>
      <c r="U14" s="24">
        <v>14</v>
      </c>
      <c r="V14" s="24">
        <v>12</v>
      </c>
      <c r="W14" s="23">
        <v>14</v>
      </c>
      <c r="X14" s="23">
        <v>13</v>
      </c>
      <c r="Y14" s="23">
        <v>15</v>
      </c>
      <c r="Z14" s="23">
        <v>12</v>
      </c>
      <c r="AA14" s="23">
        <v>12</v>
      </c>
      <c r="AB14" s="23" t="s">
        <v>17</v>
      </c>
      <c r="AC14" s="23" t="s">
        <v>17</v>
      </c>
      <c r="AD14" s="23" t="s">
        <v>17</v>
      </c>
      <c r="AE14" s="23" t="s">
        <v>17</v>
      </c>
      <c r="AG14" s="23" t="s">
        <v>17</v>
      </c>
      <c r="AH14" s="23" t="s">
        <v>17</v>
      </c>
      <c r="AI14" s="23" t="s">
        <v>17</v>
      </c>
      <c r="AJ14" s="23" t="s">
        <v>17</v>
      </c>
      <c r="AK14" s="23" t="s">
        <v>17</v>
      </c>
      <c r="AL14" s="23" t="s">
        <v>17</v>
      </c>
      <c r="AM14" s="23" t="s">
        <v>17</v>
      </c>
      <c r="AN14" s="23" t="s">
        <v>17</v>
      </c>
      <c r="AO14" s="23" t="s">
        <v>17</v>
      </c>
      <c r="AP14" s="23" t="s">
        <v>17</v>
      </c>
      <c r="AQ14" s="23" t="s">
        <v>17</v>
      </c>
      <c r="AR14" s="23" t="s">
        <v>17</v>
      </c>
    </row>
    <row r="15" spans="1:44" ht="15" customHeight="1" x14ac:dyDescent="0.25">
      <c r="A15" s="29" t="s">
        <v>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O15" s="10" t="s">
        <v>45</v>
      </c>
      <c r="P15" s="10" t="s">
        <v>46</v>
      </c>
      <c r="Q15" s="12" t="s">
        <v>189</v>
      </c>
      <c r="R15" s="23" t="s">
        <v>17</v>
      </c>
      <c r="T15" s="23">
        <v>15</v>
      </c>
      <c r="U15" s="23">
        <v>15</v>
      </c>
      <c r="V15" s="23">
        <v>15</v>
      </c>
      <c r="W15" s="23" t="s">
        <v>17</v>
      </c>
      <c r="X15" s="23" t="s">
        <v>17</v>
      </c>
      <c r="Y15" s="23" t="s">
        <v>17</v>
      </c>
      <c r="Z15" s="23" t="s">
        <v>17</v>
      </c>
      <c r="AA15" s="23" t="s">
        <v>17</v>
      </c>
      <c r="AB15" s="23" t="s">
        <v>17</v>
      </c>
      <c r="AC15" s="23" t="s">
        <v>17</v>
      </c>
      <c r="AD15" s="23" t="s">
        <v>17</v>
      </c>
      <c r="AE15" s="23" t="s">
        <v>17</v>
      </c>
      <c r="AG15" s="23" t="s">
        <v>17</v>
      </c>
      <c r="AH15" s="23" t="s">
        <v>17</v>
      </c>
      <c r="AI15" s="23" t="s">
        <v>17</v>
      </c>
      <c r="AJ15" s="23" t="s">
        <v>17</v>
      </c>
      <c r="AK15" s="23" t="s">
        <v>17</v>
      </c>
      <c r="AL15" s="23" t="s">
        <v>17</v>
      </c>
      <c r="AM15" s="23" t="s">
        <v>17</v>
      </c>
      <c r="AN15" s="23" t="s">
        <v>17</v>
      </c>
      <c r="AO15" s="23" t="s">
        <v>17</v>
      </c>
      <c r="AP15" s="23" t="s">
        <v>17</v>
      </c>
      <c r="AQ15" s="23" t="s">
        <v>17</v>
      </c>
      <c r="AR15" s="23" t="s">
        <v>17</v>
      </c>
    </row>
    <row r="16" spans="1:44" x14ac:dyDescent="0.25">
      <c r="A16" s="31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10" t="s">
        <v>47</v>
      </c>
      <c r="P16" s="10" t="s">
        <v>48</v>
      </c>
      <c r="Q16" s="12" t="s">
        <v>190</v>
      </c>
      <c r="R16" s="12" t="s">
        <v>191</v>
      </c>
      <c r="T16" s="24">
        <v>15</v>
      </c>
      <c r="U16" s="24">
        <v>15</v>
      </c>
      <c r="V16" s="23" t="s">
        <v>17</v>
      </c>
      <c r="W16" s="23" t="s">
        <v>17</v>
      </c>
      <c r="X16" s="23" t="s">
        <v>17</v>
      </c>
      <c r="Y16" s="23" t="s">
        <v>17</v>
      </c>
      <c r="Z16" s="23" t="s">
        <v>17</v>
      </c>
      <c r="AA16" s="23" t="s">
        <v>17</v>
      </c>
      <c r="AB16" s="23" t="s">
        <v>17</v>
      </c>
      <c r="AC16" s="23" t="s">
        <v>17</v>
      </c>
      <c r="AD16" s="23" t="s">
        <v>17</v>
      </c>
      <c r="AE16" s="23" t="s">
        <v>17</v>
      </c>
      <c r="AG16" s="24">
        <v>13</v>
      </c>
      <c r="AH16" s="24">
        <v>13</v>
      </c>
      <c r="AI16" s="23" t="s">
        <v>17</v>
      </c>
      <c r="AJ16" s="23" t="s">
        <v>17</v>
      </c>
      <c r="AK16" s="23" t="s">
        <v>17</v>
      </c>
      <c r="AL16" s="23" t="s">
        <v>17</v>
      </c>
      <c r="AM16" s="23" t="s">
        <v>17</v>
      </c>
      <c r="AN16" s="23" t="s">
        <v>17</v>
      </c>
      <c r="AO16" s="23" t="s">
        <v>17</v>
      </c>
      <c r="AP16" s="23" t="s">
        <v>17</v>
      </c>
      <c r="AQ16" s="23" t="s">
        <v>17</v>
      </c>
      <c r="AR16" s="23" t="s">
        <v>17</v>
      </c>
    </row>
    <row r="17" spans="1:44" x14ac:dyDescent="0.25">
      <c r="A17" s="31" t="s">
        <v>270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O17" s="10" t="s">
        <v>49</v>
      </c>
      <c r="P17" s="10" t="s">
        <v>50</v>
      </c>
      <c r="Q17" s="12" t="s">
        <v>192</v>
      </c>
      <c r="R17" s="12" t="s">
        <v>192</v>
      </c>
      <c r="T17" s="24">
        <v>15</v>
      </c>
      <c r="U17" s="24">
        <v>15</v>
      </c>
      <c r="V17" s="24">
        <v>15</v>
      </c>
      <c r="W17" s="23" t="s">
        <v>17</v>
      </c>
      <c r="X17" s="23" t="s">
        <v>17</v>
      </c>
      <c r="Y17" s="23" t="s">
        <v>17</v>
      </c>
      <c r="Z17" s="23" t="s">
        <v>17</v>
      </c>
      <c r="AA17" s="23" t="s">
        <v>17</v>
      </c>
      <c r="AB17" s="23" t="s">
        <v>17</v>
      </c>
      <c r="AC17" s="23" t="s">
        <v>17</v>
      </c>
      <c r="AD17" s="23" t="s">
        <v>17</v>
      </c>
      <c r="AE17" s="23" t="s">
        <v>17</v>
      </c>
      <c r="AG17" s="24">
        <v>15</v>
      </c>
      <c r="AH17" s="24">
        <v>15</v>
      </c>
      <c r="AI17" s="24">
        <v>15</v>
      </c>
      <c r="AJ17" s="23" t="s">
        <v>17</v>
      </c>
      <c r="AK17" s="23" t="s">
        <v>17</v>
      </c>
      <c r="AL17" s="23" t="s">
        <v>17</v>
      </c>
      <c r="AM17" s="23" t="s">
        <v>17</v>
      </c>
      <c r="AN17" s="23" t="s">
        <v>17</v>
      </c>
      <c r="AO17" s="23" t="s">
        <v>17</v>
      </c>
      <c r="AP17" s="23" t="s">
        <v>17</v>
      </c>
      <c r="AQ17" s="23" t="s">
        <v>17</v>
      </c>
      <c r="AR17" s="23" t="s">
        <v>17</v>
      </c>
    </row>
    <row r="18" spans="1:44" x14ac:dyDescent="0.25">
      <c r="A18" s="31" t="s">
        <v>271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O18" s="10" t="s">
        <v>51</v>
      </c>
      <c r="P18" s="10" t="s">
        <v>52</v>
      </c>
      <c r="Q18" s="12" t="s">
        <v>193</v>
      </c>
      <c r="R18" s="23" t="s">
        <v>17</v>
      </c>
      <c r="T18" s="24">
        <v>10</v>
      </c>
      <c r="U18" s="24">
        <v>14</v>
      </c>
      <c r="V18" s="24">
        <v>15</v>
      </c>
      <c r="W18" s="24">
        <v>15</v>
      </c>
      <c r="X18" s="23" t="s">
        <v>17</v>
      </c>
      <c r="Y18" s="23" t="s">
        <v>17</v>
      </c>
      <c r="Z18" s="23" t="s">
        <v>17</v>
      </c>
      <c r="AA18" s="23" t="s">
        <v>17</v>
      </c>
      <c r="AB18" s="23" t="s">
        <v>17</v>
      </c>
      <c r="AC18" s="23" t="s">
        <v>17</v>
      </c>
      <c r="AD18" s="23" t="s">
        <v>17</v>
      </c>
      <c r="AE18" s="23" t="s">
        <v>17</v>
      </c>
      <c r="AG18" s="23" t="s">
        <v>17</v>
      </c>
      <c r="AH18" s="23" t="s">
        <v>17</v>
      </c>
      <c r="AI18" s="23" t="s">
        <v>17</v>
      </c>
      <c r="AJ18" s="23" t="s">
        <v>17</v>
      </c>
      <c r="AK18" s="23" t="s">
        <v>17</v>
      </c>
      <c r="AL18" s="23" t="s">
        <v>17</v>
      </c>
      <c r="AM18" s="23" t="s">
        <v>17</v>
      </c>
      <c r="AN18" s="23" t="s">
        <v>17</v>
      </c>
      <c r="AO18" s="23" t="s">
        <v>17</v>
      </c>
      <c r="AP18" s="23" t="s">
        <v>17</v>
      </c>
      <c r="AQ18" s="23" t="s">
        <v>17</v>
      </c>
      <c r="AR18" s="23" t="s">
        <v>17</v>
      </c>
    </row>
    <row r="19" spans="1:44" x14ac:dyDescent="0.25">
      <c r="A19" s="31" t="s">
        <v>272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O19" s="10" t="s">
        <v>53</v>
      </c>
      <c r="P19" s="10" t="s">
        <v>54</v>
      </c>
      <c r="Q19" s="12" t="s">
        <v>194</v>
      </c>
      <c r="R19" s="12" t="s">
        <v>195</v>
      </c>
      <c r="T19" s="24">
        <v>9</v>
      </c>
      <c r="U19" s="24">
        <v>9</v>
      </c>
      <c r="V19" s="24">
        <v>7</v>
      </c>
      <c r="W19" s="24">
        <v>7</v>
      </c>
      <c r="X19" s="23" t="s">
        <v>17</v>
      </c>
      <c r="Y19" s="23" t="s">
        <v>17</v>
      </c>
      <c r="Z19" s="23" t="s">
        <v>17</v>
      </c>
      <c r="AA19" s="23" t="s">
        <v>17</v>
      </c>
      <c r="AB19" s="23" t="s">
        <v>17</v>
      </c>
      <c r="AC19" s="23" t="s">
        <v>17</v>
      </c>
      <c r="AD19" s="23" t="s">
        <v>17</v>
      </c>
      <c r="AE19" s="23" t="s">
        <v>17</v>
      </c>
      <c r="AG19" s="24">
        <v>11</v>
      </c>
      <c r="AH19" s="24">
        <v>6</v>
      </c>
      <c r="AI19" s="23" t="s">
        <v>17</v>
      </c>
      <c r="AJ19" s="23" t="s">
        <v>17</v>
      </c>
      <c r="AK19" s="23" t="s">
        <v>17</v>
      </c>
      <c r="AL19" s="23" t="s">
        <v>17</v>
      </c>
      <c r="AM19" s="23" t="s">
        <v>17</v>
      </c>
      <c r="AN19" s="23" t="s">
        <v>17</v>
      </c>
      <c r="AO19" s="23" t="s">
        <v>17</v>
      </c>
      <c r="AP19" s="23" t="s">
        <v>17</v>
      </c>
      <c r="AQ19" s="23" t="s">
        <v>17</v>
      </c>
      <c r="AR19" s="23" t="s">
        <v>17</v>
      </c>
    </row>
    <row r="20" spans="1:44" x14ac:dyDescent="0.25">
      <c r="A20" s="34" t="s">
        <v>273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10" t="s">
        <v>55</v>
      </c>
      <c r="P20" s="10" t="s">
        <v>56</v>
      </c>
      <c r="Q20" s="12" t="s">
        <v>196</v>
      </c>
      <c r="R20" s="12" t="s">
        <v>196</v>
      </c>
      <c r="T20" s="24">
        <v>11</v>
      </c>
      <c r="U20" s="23">
        <v>12</v>
      </c>
      <c r="V20" s="23">
        <v>10</v>
      </c>
      <c r="W20" s="23">
        <v>10</v>
      </c>
      <c r="X20" s="23">
        <v>10</v>
      </c>
      <c r="Y20" s="23" t="s">
        <v>17</v>
      </c>
      <c r="Z20" s="23" t="s">
        <v>17</v>
      </c>
      <c r="AA20" s="23" t="s">
        <v>17</v>
      </c>
      <c r="AB20" s="23" t="s">
        <v>17</v>
      </c>
      <c r="AC20" s="23" t="s">
        <v>17</v>
      </c>
      <c r="AD20" s="23" t="s">
        <v>17</v>
      </c>
      <c r="AE20" s="23" t="s">
        <v>17</v>
      </c>
      <c r="AG20" s="24">
        <v>10</v>
      </c>
      <c r="AH20" s="23">
        <v>12</v>
      </c>
      <c r="AI20" s="23" t="s">
        <v>17</v>
      </c>
      <c r="AJ20" s="23" t="s">
        <v>17</v>
      </c>
      <c r="AK20" s="23" t="s">
        <v>17</v>
      </c>
      <c r="AL20" s="23" t="s">
        <v>17</v>
      </c>
      <c r="AM20" s="23" t="s">
        <v>17</v>
      </c>
      <c r="AN20" s="23" t="s">
        <v>17</v>
      </c>
      <c r="AO20" s="23" t="s">
        <v>17</v>
      </c>
      <c r="AP20" s="23" t="s">
        <v>17</v>
      </c>
      <c r="AQ20" s="23" t="s">
        <v>17</v>
      </c>
      <c r="AR20" s="23" t="s">
        <v>17</v>
      </c>
    </row>
    <row r="21" spans="1:44" x14ac:dyDescent="0.25">
      <c r="O21" s="10" t="s">
        <v>57</v>
      </c>
      <c r="P21" s="10" t="s">
        <v>58</v>
      </c>
      <c r="Q21" s="12" t="s">
        <v>197</v>
      </c>
      <c r="R21" s="12" t="s">
        <v>197</v>
      </c>
      <c r="T21" s="24">
        <v>15</v>
      </c>
      <c r="U21" s="24">
        <v>10</v>
      </c>
      <c r="V21" s="23">
        <v>20</v>
      </c>
      <c r="W21" s="23" t="s">
        <v>17</v>
      </c>
      <c r="X21" s="23" t="s">
        <v>17</v>
      </c>
      <c r="Y21" s="23" t="s">
        <v>17</v>
      </c>
      <c r="Z21" s="23" t="s">
        <v>17</v>
      </c>
      <c r="AA21" s="23" t="s">
        <v>17</v>
      </c>
      <c r="AB21" s="23" t="s">
        <v>17</v>
      </c>
      <c r="AC21" s="23" t="s">
        <v>17</v>
      </c>
      <c r="AD21" s="23" t="s">
        <v>17</v>
      </c>
      <c r="AE21" s="23" t="s">
        <v>17</v>
      </c>
      <c r="AG21" s="24">
        <v>15</v>
      </c>
      <c r="AH21" s="24">
        <v>15</v>
      </c>
      <c r="AI21" s="23">
        <v>20</v>
      </c>
      <c r="AJ21" s="23" t="s">
        <v>17</v>
      </c>
      <c r="AK21" s="23" t="s">
        <v>17</v>
      </c>
      <c r="AL21" s="23" t="s">
        <v>17</v>
      </c>
      <c r="AM21" s="23" t="s">
        <v>17</v>
      </c>
      <c r="AN21" s="23" t="s">
        <v>17</v>
      </c>
      <c r="AO21" s="23" t="s">
        <v>17</v>
      </c>
      <c r="AP21" s="23" t="s">
        <v>17</v>
      </c>
      <c r="AQ21" s="23" t="s">
        <v>17</v>
      </c>
      <c r="AR21" s="23" t="s">
        <v>17</v>
      </c>
    </row>
    <row r="22" spans="1:44" x14ac:dyDescent="0.25">
      <c r="A22" t="s">
        <v>279</v>
      </c>
      <c r="O22" s="10" t="s">
        <v>59</v>
      </c>
      <c r="P22" s="10" t="s">
        <v>60</v>
      </c>
      <c r="Q22" s="12" t="s">
        <v>198</v>
      </c>
      <c r="R22" s="12" t="s">
        <v>199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3" t="s">
        <v>17</v>
      </c>
      <c r="AA22" s="23" t="s">
        <v>17</v>
      </c>
      <c r="AB22" s="23" t="s">
        <v>17</v>
      </c>
      <c r="AC22" s="23" t="s">
        <v>17</v>
      </c>
      <c r="AD22" s="23" t="s">
        <v>17</v>
      </c>
      <c r="AE22" s="23" t="s">
        <v>17</v>
      </c>
      <c r="AG22" s="24">
        <v>15</v>
      </c>
      <c r="AH22" s="24">
        <v>15</v>
      </c>
      <c r="AI22" s="24">
        <v>15</v>
      </c>
      <c r="AJ22" s="24">
        <v>15</v>
      </c>
      <c r="AK22" s="24">
        <v>15</v>
      </c>
      <c r="AL22" s="23" t="s">
        <v>17</v>
      </c>
      <c r="AM22" s="23" t="s">
        <v>17</v>
      </c>
      <c r="AN22" s="23" t="s">
        <v>17</v>
      </c>
      <c r="AO22" s="23" t="s">
        <v>17</v>
      </c>
      <c r="AP22" s="23" t="s">
        <v>17</v>
      </c>
      <c r="AQ22" s="23" t="s">
        <v>17</v>
      </c>
      <c r="AR22" s="23" t="s">
        <v>17</v>
      </c>
    </row>
    <row r="23" spans="1:44" x14ac:dyDescent="0.25">
      <c r="O23" s="10" t="s">
        <v>61</v>
      </c>
      <c r="P23" s="10" t="s">
        <v>62</v>
      </c>
      <c r="Q23" s="12" t="s">
        <v>200</v>
      </c>
      <c r="R23" s="12" t="s">
        <v>200</v>
      </c>
      <c r="T23" s="24">
        <v>15</v>
      </c>
      <c r="U23" s="23" t="s">
        <v>17</v>
      </c>
      <c r="V23" s="23" t="s">
        <v>17</v>
      </c>
      <c r="W23" s="23" t="s">
        <v>17</v>
      </c>
      <c r="X23" s="23" t="s">
        <v>17</v>
      </c>
      <c r="Y23" s="23" t="s">
        <v>17</v>
      </c>
      <c r="Z23" s="23" t="s">
        <v>17</v>
      </c>
      <c r="AA23" s="23" t="s">
        <v>17</v>
      </c>
      <c r="AB23" s="23" t="s">
        <v>17</v>
      </c>
      <c r="AC23" s="23" t="s">
        <v>17</v>
      </c>
      <c r="AD23" s="23" t="s">
        <v>17</v>
      </c>
      <c r="AE23" s="23" t="s">
        <v>17</v>
      </c>
      <c r="AG23" s="24">
        <v>15</v>
      </c>
      <c r="AH23" s="23" t="s">
        <v>17</v>
      </c>
      <c r="AI23" s="23" t="s">
        <v>17</v>
      </c>
      <c r="AJ23" s="23" t="s">
        <v>17</v>
      </c>
      <c r="AK23" s="23" t="s">
        <v>17</v>
      </c>
      <c r="AL23" s="23" t="s">
        <v>17</v>
      </c>
      <c r="AM23" s="23" t="s">
        <v>17</v>
      </c>
      <c r="AN23" s="23" t="s">
        <v>17</v>
      </c>
      <c r="AO23" s="23" t="s">
        <v>17</v>
      </c>
      <c r="AP23" s="23" t="s">
        <v>17</v>
      </c>
      <c r="AQ23" s="23" t="s">
        <v>17</v>
      </c>
      <c r="AR23" s="23" t="s">
        <v>17</v>
      </c>
    </row>
    <row r="24" spans="1:44" x14ac:dyDescent="0.25">
      <c r="A24" s="6" t="s">
        <v>287</v>
      </c>
      <c r="B24" s="6"/>
      <c r="C24" s="6"/>
      <c r="D24" s="4" t="e">
        <f>VLOOKUP(C4,O4:AR78,4,FALSE)</f>
        <v>#N/A</v>
      </c>
      <c r="E24" s="4"/>
      <c r="F24" s="4"/>
      <c r="O24" s="10" t="s">
        <v>63</v>
      </c>
      <c r="P24" s="10" t="s">
        <v>64</v>
      </c>
      <c r="Q24" s="12" t="s">
        <v>201</v>
      </c>
      <c r="R24" s="12" t="s">
        <v>201</v>
      </c>
      <c r="T24" s="24">
        <v>13</v>
      </c>
      <c r="U24" s="23">
        <v>14</v>
      </c>
      <c r="V24" s="23" t="s">
        <v>17</v>
      </c>
      <c r="W24" s="23" t="s">
        <v>17</v>
      </c>
      <c r="X24" s="23" t="s">
        <v>17</v>
      </c>
      <c r="Y24" s="23" t="s">
        <v>17</v>
      </c>
      <c r="Z24" s="23" t="s">
        <v>17</v>
      </c>
      <c r="AA24" s="23" t="s">
        <v>17</v>
      </c>
      <c r="AB24" s="23" t="s">
        <v>17</v>
      </c>
      <c r="AC24" s="23" t="s">
        <v>17</v>
      </c>
      <c r="AD24" s="23" t="s">
        <v>17</v>
      </c>
      <c r="AE24" s="23" t="s">
        <v>17</v>
      </c>
      <c r="AG24" s="24">
        <v>9</v>
      </c>
      <c r="AH24" s="23">
        <v>9</v>
      </c>
      <c r="AI24" s="23" t="s">
        <v>17</v>
      </c>
      <c r="AJ24" s="23" t="s">
        <v>17</v>
      </c>
      <c r="AK24" s="23" t="s">
        <v>17</v>
      </c>
      <c r="AL24" s="23" t="s">
        <v>17</v>
      </c>
      <c r="AM24" s="23" t="s">
        <v>17</v>
      </c>
      <c r="AN24" s="23" t="s">
        <v>17</v>
      </c>
      <c r="AO24" s="23" t="s">
        <v>17</v>
      </c>
      <c r="AP24" s="23" t="s">
        <v>17</v>
      </c>
      <c r="AQ24" s="23" t="s">
        <v>17</v>
      </c>
      <c r="AR24" s="23" t="s">
        <v>17</v>
      </c>
    </row>
    <row r="25" spans="1:44" x14ac:dyDescent="0.25">
      <c r="O25" s="10" t="s">
        <v>65</v>
      </c>
      <c r="P25" s="10" t="s">
        <v>66</v>
      </c>
      <c r="Q25" s="12" t="s">
        <v>202</v>
      </c>
      <c r="R25" s="12" t="s">
        <v>202</v>
      </c>
      <c r="T25" s="24">
        <v>12</v>
      </c>
      <c r="U25" s="23">
        <v>12</v>
      </c>
      <c r="V25" s="23">
        <v>12</v>
      </c>
      <c r="W25" s="23">
        <v>12</v>
      </c>
      <c r="X25" s="23">
        <v>13</v>
      </c>
      <c r="Y25" s="23">
        <v>13</v>
      </c>
      <c r="Z25" s="23">
        <v>13</v>
      </c>
      <c r="AA25" s="23">
        <v>13</v>
      </c>
      <c r="AB25" s="23" t="s">
        <v>17</v>
      </c>
      <c r="AC25" s="23" t="s">
        <v>17</v>
      </c>
      <c r="AD25" s="23" t="s">
        <v>17</v>
      </c>
      <c r="AE25" s="23" t="s">
        <v>17</v>
      </c>
      <c r="AG25" s="24">
        <v>12</v>
      </c>
      <c r="AH25" s="23">
        <v>12</v>
      </c>
      <c r="AI25" s="23">
        <v>12</v>
      </c>
      <c r="AJ25" s="23">
        <v>12</v>
      </c>
      <c r="AK25" s="23">
        <v>13</v>
      </c>
      <c r="AL25" s="23">
        <v>13</v>
      </c>
      <c r="AM25" s="23">
        <v>13</v>
      </c>
      <c r="AN25" s="23">
        <v>13</v>
      </c>
      <c r="AO25" s="23" t="s">
        <v>17</v>
      </c>
      <c r="AP25" s="23" t="s">
        <v>17</v>
      </c>
      <c r="AQ25" s="23" t="s">
        <v>17</v>
      </c>
      <c r="AR25" s="23" t="s">
        <v>17</v>
      </c>
    </row>
    <row r="26" spans="1:44" x14ac:dyDescent="0.25">
      <c r="A26" s="83" t="s">
        <v>0</v>
      </c>
      <c r="B26" s="80" t="s">
        <v>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O26" s="10" t="s">
        <v>67</v>
      </c>
      <c r="P26" s="10" t="s">
        <v>68</v>
      </c>
      <c r="Q26" s="12" t="s">
        <v>203</v>
      </c>
      <c r="R26" s="12" t="s">
        <v>204</v>
      </c>
      <c r="T26" s="24">
        <v>10</v>
      </c>
      <c r="U26" s="24">
        <v>10</v>
      </c>
      <c r="V26" s="23" t="s">
        <v>17</v>
      </c>
      <c r="W26" s="23" t="s">
        <v>17</v>
      </c>
      <c r="X26" s="23" t="s">
        <v>17</v>
      </c>
      <c r="Y26" s="23" t="s">
        <v>17</v>
      </c>
      <c r="Z26" s="23" t="s">
        <v>17</v>
      </c>
      <c r="AA26" s="23" t="s">
        <v>17</v>
      </c>
      <c r="AB26" s="23" t="s">
        <v>17</v>
      </c>
      <c r="AC26" s="23" t="s">
        <v>17</v>
      </c>
      <c r="AD26" s="23" t="s">
        <v>17</v>
      </c>
      <c r="AE26" s="23" t="s">
        <v>17</v>
      </c>
      <c r="AG26" s="24">
        <v>15</v>
      </c>
      <c r="AH26" s="23" t="s">
        <v>17</v>
      </c>
      <c r="AI26" s="23" t="s">
        <v>17</v>
      </c>
      <c r="AJ26" s="23" t="s">
        <v>17</v>
      </c>
      <c r="AK26" s="23" t="s">
        <v>17</v>
      </c>
      <c r="AL26" s="23" t="s">
        <v>17</v>
      </c>
      <c r="AM26" s="23" t="s">
        <v>17</v>
      </c>
      <c r="AN26" s="23" t="s">
        <v>17</v>
      </c>
      <c r="AO26" s="23" t="s">
        <v>17</v>
      </c>
      <c r="AP26" s="23" t="s">
        <v>17</v>
      </c>
      <c r="AQ26" s="23" t="s">
        <v>17</v>
      </c>
      <c r="AR26" s="23" t="s">
        <v>17</v>
      </c>
    </row>
    <row r="27" spans="1:44" ht="15" customHeight="1" x14ac:dyDescent="0.25">
      <c r="A27" s="84"/>
      <c r="B27" s="26" t="s">
        <v>2</v>
      </c>
      <c r="C27" s="26" t="s">
        <v>3</v>
      </c>
      <c r="D27" s="26" t="s">
        <v>4</v>
      </c>
      <c r="E27" s="26" t="s">
        <v>5</v>
      </c>
      <c r="F27" s="26" t="s">
        <v>6</v>
      </c>
      <c r="G27" s="26" t="s">
        <v>7</v>
      </c>
      <c r="H27" s="26" t="s">
        <v>8</v>
      </c>
      <c r="I27" s="26" t="s">
        <v>9</v>
      </c>
      <c r="J27" s="26" t="s">
        <v>10</v>
      </c>
      <c r="K27" s="26" t="s">
        <v>11</v>
      </c>
      <c r="L27" s="26" t="s">
        <v>12</v>
      </c>
      <c r="M27" s="26" t="s">
        <v>13</v>
      </c>
      <c r="O27" s="10" t="s">
        <v>69</v>
      </c>
      <c r="P27" s="10" t="s">
        <v>70</v>
      </c>
      <c r="Q27" s="12" t="s">
        <v>205</v>
      </c>
      <c r="R27" s="12" t="s">
        <v>206</v>
      </c>
      <c r="T27" s="23">
        <v>15</v>
      </c>
      <c r="U27" s="23">
        <v>15</v>
      </c>
      <c r="V27" s="23">
        <v>15</v>
      </c>
      <c r="W27" s="23" t="s">
        <v>17</v>
      </c>
      <c r="X27" s="23" t="s">
        <v>17</v>
      </c>
      <c r="Y27" s="23" t="s">
        <v>17</v>
      </c>
      <c r="Z27" s="23" t="s">
        <v>17</v>
      </c>
      <c r="AA27" s="23" t="s">
        <v>17</v>
      </c>
      <c r="AB27" s="23" t="s">
        <v>17</v>
      </c>
      <c r="AC27" s="23" t="s">
        <v>17</v>
      </c>
      <c r="AD27" s="23" t="s">
        <v>17</v>
      </c>
      <c r="AE27" s="23" t="s">
        <v>17</v>
      </c>
      <c r="AG27" s="23">
        <v>15</v>
      </c>
      <c r="AH27" s="23">
        <v>15</v>
      </c>
      <c r="AI27" s="23">
        <v>15</v>
      </c>
      <c r="AJ27" s="23" t="s">
        <v>17</v>
      </c>
      <c r="AK27" s="23" t="s">
        <v>17</v>
      </c>
      <c r="AL27" s="23" t="s">
        <v>17</v>
      </c>
      <c r="AM27" s="23" t="s">
        <v>17</v>
      </c>
      <c r="AN27" s="23" t="s">
        <v>17</v>
      </c>
      <c r="AO27" s="23" t="s">
        <v>17</v>
      </c>
      <c r="AP27" s="23" t="s">
        <v>17</v>
      </c>
      <c r="AQ27" s="23" t="s">
        <v>17</v>
      </c>
      <c r="AR27" s="23" t="s">
        <v>17</v>
      </c>
    </row>
    <row r="28" spans="1:44" x14ac:dyDescent="0.25">
      <c r="A28" s="27" t="s">
        <v>14</v>
      </c>
      <c r="B28" s="28" t="e">
        <f>VLOOKUP($C$4,$O$4:$AR$80,19,FALSE)</f>
        <v>#N/A</v>
      </c>
      <c r="C28" s="28" t="e">
        <f>VLOOKUP($C$4,$O$4:$AR$80,20,FALSE)</f>
        <v>#N/A</v>
      </c>
      <c r="D28" s="28" t="e">
        <f>VLOOKUP($C$4,$O$4:$AR$80,21,FALSE)</f>
        <v>#N/A</v>
      </c>
      <c r="E28" s="28" t="e">
        <f>VLOOKUP($C$4,$O$4:$AR$80,22,FALSE)</f>
        <v>#N/A</v>
      </c>
      <c r="F28" s="28" t="e">
        <f>VLOOKUP($C$4,$O$4:$AR$80,23,FALSE)</f>
        <v>#N/A</v>
      </c>
      <c r="G28" s="28" t="e">
        <f>VLOOKUP($C$4,$O$4:$AR$80,24,FALSE)</f>
        <v>#N/A</v>
      </c>
      <c r="H28" s="28" t="e">
        <f>VLOOKUP($C$4,$O$4:$AR$80,25,FALSE)</f>
        <v>#N/A</v>
      </c>
      <c r="I28" s="28" t="e">
        <f>VLOOKUP($C$4,$O$4:$AR$80,26,FALSE)</f>
        <v>#N/A</v>
      </c>
      <c r="J28" s="28" t="e">
        <f>VLOOKUP($C$4,$O$4:$AR$80,27,FALSE)</f>
        <v>#N/A</v>
      </c>
      <c r="K28" s="28" t="e">
        <f>VLOOKUP($C$4,$O$4:$AR$80,28,FALSE)</f>
        <v>#N/A</v>
      </c>
      <c r="L28" s="28" t="e">
        <f>VLOOKUP($C$4,$O$4:$AR$80,29,FALSE)</f>
        <v>#N/A</v>
      </c>
      <c r="M28" s="28" t="e">
        <f>VLOOKUP($C$4,$O$4:$AR$80,30,FALSE)</f>
        <v>#N/A</v>
      </c>
      <c r="O28" s="10" t="s">
        <v>71</v>
      </c>
      <c r="P28" s="10" t="s">
        <v>72</v>
      </c>
      <c r="Q28" s="12" t="s">
        <v>207</v>
      </c>
      <c r="R28" s="23" t="s">
        <v>17</v>
      </c>
      <c r="T28" s="24">
        <v>15</v>
      </c>
      <c r="U28" s="24">
        <v>15</v>
      </c>
      <c r="V28" s="23" t="s">
        <v>17</v>
      </c>
      <c r="W28" s="23" t="s">
        <v>17</v>
      </c>
      <c r="X28" s="23" t="s">
        <v>17</v>
      </c>
      <c r="Y28" s="23" t="s">
        <v>17</v>
      </c>
      <c r="Z28" s="23" t="s">
        <v>17</v>
      </c>
      <c r="AA28" s="23" t="s">
        <v>17</v>
      </c>
      <c r="AB28" s="23" t="s">
        <v>17</v>
      </c>
      <c r="AC28" s="23" t="s">
        <v>17</v>
      </c>
      <c r="AD28" s="23" t="s">
        <v>17</v>
      </c>
      <c r="AE28" s="23" t="s">
        <v>17</v>
      </c>
      <c r="AG28" s="23" t="s">
        <v>17</v>
      </c>
      <c r="AH28" s="23" t="s">
        <v>17</v>
      </c>
      <c r="AI28" s="23" t="s">
        <v>17</v>
      </c>
      <c r="AJ28" s="23" t="s">
        <v>17</v>
      </c>
      <c r="AK28" s="23" t="s">
        <v>17</v>
      </c>
      <c r="AL28" s="23" t="s">
        <v>17</v>
      </c>
      <c r="AM28" s="23" t="s">
        <v>17</v>
      </c>
      <c r="AN28" s="23" t="s">
        <v>17</v>
      </c>
      <c r="AO28" s="23" t="s">
        <v>17</v>
      </c>
      <c r="AP28" s="23" t="s">
        <v>17</v>
      </c>
      <c r="AQ28" s="23" t="s">
        <v>17</v>
      </c>
      <c r="AR28" s="23" t="s">
        <v>17</v>
      </c>
    </row>
    <row r="29" spans="1:44" x14ac:dyDescent="0.25">
      <c r="A29" s="29" t="s">
        <v>15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O29" s="10" t="s">
        <v>73</v>
      </c>
      <c r="P29" s="10" t="s">
        <v>74</v>
      </c>
      <c r="Q29" s="12" t="s">
        <v>208</v>
      </c>
      <c r="R29" s="23" t="s">
        <v>17</v>
      </c>
      <c r="T29" s="24">
        <v>15</v>
      </c>
      <c r="U29" s="24">
        <v>15</v>
      </c>
      <c r="V29" s="24">
        <v>15</v>
      </c>
      <c r="W29" s="24">
        <v>15</v>
      </c>
      <c r="X29" s="24">
        <v>15</v>
      </c>
      <c r="Y29" s="24">
        <v>15</v>
      </c>
      <c r="Z29" s="23">
        <v>19</v>
      </c>
      <c r="AA29" s="23">
        <v>15</v>
      </c>
      <c r="AB29" s="23" t="s">
        <v>17</v>
      </c>
      <c r="AC29" s="23" t="s">
        <v>17</v>
      </c>
      <c r="AD29" s="23" t="s">
        <v>17</v>
      </c>
      <c r="AE29" s="23" t="s">
        <v>17</v>
      </c>
      <c r="AG29" s="23" t="s">
        <v>17</v>
      </c>
      <c r="AH29" s="23" t="s">
        <v>17</v>
      </c>
      <c r="AI29" s="23" t="s">
        <v>17</v>
      </c>
      <c r="AJ29" s="23" t="s">
        <v>17</v>
      </c>
      <c r="AK29" s="23" t="s">
        <v>17</v>
      </c>
      <c r="AL29" s="23" t="s">
        <v>17</v>
      </c>
      <c r="AM29" s="23" t="s">
        <v>17</v>
      </c>
      <c r="AN29" s="23" t="s">
        <v>17</v>
      </c>
      <c r="AO29" s="23" t="s">
        <v>17</v>
      </c>
      <c r="AP29" s="23" t="s">
        <v>17</v>
      </c>
      <c r="AQ29" s="23" t="s">
        <v>17</v>
      </c>
      <c r="AR29" s="23" t="s">
        <v>17</v>
      </c>
    </row>
    <row r="30" spans="1:44" x14ac:dyDescent="0.25">
      <c r="A30" s="31" t="s">
        <v>274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O30" s="10" t="s">
        <v>75</v>
      </c>
      <c r="P30" s="10" t="s">
        <v>76</v>
      </c>
      <c r="Q30" s="23" t="s">
        <v>17</v>
      </c>
      <c r="R30" s="12" t="s">
        <v>209</v>
      </c>
      <c r="T30" s="23" t="s">
        <v>17</v>
      </c>
      <c r="U30" s="23" t="s">
        <v>17</v>
      </c>
      <c r="V30" s="23" t="s">
        <v>17</v>
      </c>
      <c r="W30" s="23" t="s">
        <v>17</v>
      </c>
      <c r="X30" s="23" t="s">
        <v>17</v>
      </c>
      <c r="Y30" s="23" t="s">
        <v>17</v>
      </c>
      <c r="Z30" s="23" t="s">
        <v>17</v>
      </c>
      <c r="AA30" s="23" t="s">
        <v>17</v>
      </c>
      <c r="AB30" s="23" t="s">
        <v>17</v>
      </c>
      <c r="AC30" s="23" t="s">
        <v>17</v>
      </c>
      <c r="AD30" s="23" t="s">
        <v>17</v>
      </c>
      <c r="AE30" s="23" t="s">
        <v>17</v>
      </c>
      <c r="AG30" s="24">
        <v>15</v>
      </c>
      <c r="AH30" s="24">
        <v>12</v>
      </c>
      <c r="AI30" s="23">
        <v>17</v>
      </c>
      <c r="AJ30" s="23" t="s">
        <v>17</v>
      </c>
      <c r="AK30" s="23" t="s">
        <v>17</v>
      </c>
      <c r="AL30" s="23" t="s">
        <v>17</v>
      </c>
      <c r="AM30" s="23" t="s">
        <v>17</v>
      </c>
      <c r="AN30" s="23" t="s">
        <v>17</v>
      </c>
      <c r="AO30" s="23" t="s">
        <v>17</v>
      </c>
      <c r="AP30" s="23" t="s">
        <v>17</v>
      </c>
      <c r="AQ30" s="23" t="s">
        <v>17</v>
      </c>
      <c r="AR30" s="23" t="s">
        <v>17</v>
      </c>
    </row>
    <row r="31" spans="1:44" x14ac:dyDescent="0.25">
      <c r="A31" s="31" t="s">
        <v>275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O31" s="10" t="s">
        <v>77</v>
      </c>
      <c r="P31" s="10" t="s">
        <v>78</v>
      </c>
      <c r="Q31" s="23" t="s">
        <v>17</v>
      </c>
      <c r="R31" s="12" t="s">
        <v>210</v>
      </c>
      <c r="T31" s="23" t="s">
        <v>17</v>
      </c>
      <c r="U31" s="23" t="s">
        <v>17</v>
      </c>
      <c r="V31" s="23" t="s">
        <v>17</v>
      </c>
      <c r="W31" s="23" t="s">
        <v>17</v>
      </c>
      <c r="X31" s="23" t="s">
        <v>17</v>
      </c>
      <c r="Y31" s="23" t="s">
        <v>17</v>
      </c>
      <c r="Z31" s="23" t="s">
        <v>17</v>
      </c>
      <c r="AA31" s="23" t="s">
        <v>17</v>
      </c>
      <c r="AB31" s="23" t="s">
        <v>17</v>
      </c>
      <c r="AC31" s="23" t="s">
        <v>17</v>
      </c>
      <c r="AD31" s="23" t="s">
        <v>17</v>
      </c>
      <c r="AE31" s="23" t="s">
        <v>17</v>
      </c>
      <c r="AG31" s="23">
        <v>10</v>
      </c>
      <c r="AH31" s="23">
        <v>8</v>
      </c>
      <c r="AI31" s="23" t="s">
        <v>17</v>
      </c>
      <c r="AJ31" s="23" t="s">
        <v>17</v>
      </c>
      <c r="AK31" s="23" t="s">
        <v>17</v>
      </c>
      <c r="AL31" s="23" t="s">
        <v>17</v>
      </c>
      <c r="AM31" s="23" t="s">
        <v>17</v>
      </c>
      <c r="AN31" s="23" t="s">
        <v>17</v>
      </c>
      <c r="AO31" s="23" t="s">
        <v>17</v>
      </c>
      <c r="AP31" s="23" t="s">
        <v>17</v>
      </c>
      <c r="AQ31" s="23" t="s">
        <v>17</v>
      </c>
      <c r="AR31" s="23" t="s">
        <v>17</v>
      </c>
    </row>
    <row r="32" spans="1:44" x14ac:dyDescent="0.25">
      <c r="A32" s="31" t="s">
        <v>276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O32" s="10" t="s">
        <v>79</v>
      </c>
      <c r="P32" s="10" t="s">
        <v>80</v>
      </c>
      <c r="Q32" s="12" t="s">
        <v>211</v>
      </c>
      <c r="R32" s="12" t="s">
        <v>211</v>
      </c>
      <c r="T32" s="23">
        <v>10</v>
      </c>
      <c r="U32" s="23">
        <v>9</v>
      </c>
      <c r="V32" s="23">
        <v>11</v>
      </c>
      <c r="W32" s="23" t="s">
        <v>17</v>
      </c>
      <c r="X32" s="23" t="s">
        <v>17</v>
      </c>
      <c r="Y32" s="23" t="s">
        <v>17</v>
      </c>
      <c r="Z32" s="23" t="s">
        <v>17</v>
      </c>
      <c r="AA32" s="23" t="s">
        <v>17</v>
      </c>
      <c r="AB32" s="23" t="s">
        <v>17</v>
      </c>
      <c r="AC32" s="23" t="s">
        <v>17</v>
      </c>
      <c r="AD32" s="23" t="s">
        <v>17</v>
      </c>
      <c r="AE32" s="23" t="s">
        <v>17</v>
      </c>
      <c r="AG32" s="23">
        <v>12</v>
      </c>
      <c r="AH32" s="23">
        <v>7</v>
      </c>
      <c r="AI32" s="23" t="s">
        <v>17</v>
      </c>
      <c r="AJ32" s="23" t="s">
        <v>17</v>
      </c>
      <c r="AK32" s="23" t="s">
        <v>17</v>
      </c>
      <c r="AL32" s="23" t="s">
        <v>17</v>
      </c>
      <c r="AM32" s="23" t="s">
        <v>17</v>
      </c>
      <c r="AN32" s="23" t="s">
        <v>17</v>
      </c>
      <c r="AO32" s="23" t="s">
        <v>17</v>
      </c>
      <c r="AP32" s="23" t="s">
        <v>17</v>
      </c>
      <c r="AQ32" s="23" t="s">
        <v>17</v>
      </c>
      <c r="AR32" s="23" t="s">
        <v>17</v>
      </c>
    </row>
    <row r="33" spans="1:44" x14ac:dyDescent="0.25">
      <c r="A33" s="31" t="s">
        <v>277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O33" s="10" t="s">
        <v>81</v>
      </c>
      <c r="P33" s="10" t="s">
        <v>82</v>
      </c>
      <c r="Q33" s="12" t="s">
        <v>212</v>
      </c>
      <c r="R33" s="23" t="s">
        <v>17</v>
      </c>
      <c r="T33" s="24">
        <v>12</v>
      </c>
      <c r="U33" s="24">
        <v>14</v>
      </c>
      <c r="V33" s="23">
        <v>15</v>
      </c>
      <c r="W33" s="23">
        <v>16</v>
      </c>
      <c r="X33" s="23">
        <v>15</v>
      </c>
      <c r="Y33" s="23" t="s">
        <v>17</v>
      </c>
      <c r="Z33" s="23" t="s">
        <v>17</v>
      </c>
      <c r="AA33" s="23" t="s">
        <v>17</v>
      </c>
      <c r="AB33" s="23" t="s">
        <v>17</v>
      </c>
      <c r="AC33" s="23" t="s">
        <v>17</v>
      </c>
      <c r="AD33" s="23" t="s">
        <v>17</v>
      </c>
      <c r="AE33" s="23" t="s">
        <v>17</v>
      </c>
      <c r="AG33" s="23" t="s">
        <v>17</v>
      </c>
      <c r="AH33" s="23" t="s">
        <v>17</v>
      </c>
      <c r="AI33" s="23" t="s">
        <v>17</v>
      </c>
      <c r="AJ33" s="23" t="s">
        <v>17</v>
      </c>
      <c r="AK33" s="23" t="s">
        <v>17</v>
      </c>
      <c r="AL33" s="23" t="s">
        <v>17</v>
      </c>
      <c r="AM33" s="23" t="s">
        <v>17</v>
      </c>
      <c r="AN33" s="23" t="s">
        <v>17</v>
      </c>
      <c r="AO33" s="23" t="s">
        <v>17</v>
      </c>
      <c r="AP33" s="23" t="s">
        <v>17</v>
      </c>
      <c r="AQ33" s="23" t="s">
        <v>17</v>
      </c>
      <c r="AR33" s="23" t="s">
        <v>17</v>
      </c>
    </row>
    <row r="34" spans="1:44" x14ac:dyDescent="0.25">
      <c r="A34" s="34" t="s">
        <v>278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O34" s="10" t="s">
        <v>83</v>
      </c>
      <c r="P34" s="10" t="s">
        <v>84</v>
      </c>
      <c r="Q34" s="12" t="s">
        <v>213</v>
      </c>
      <c r="R34" s="12" t="s">
        <v>214</v>
      </c>
      <c r="T34" s="23">
        <v>15</v>
      </c>
      <c r="U34" s="23">
        <v>14</v>
      </c>
      <c r="V34" s="23" t="s">
        <v>17</v>
      </c>
      <c r="W34" s="23" t="s">
        <v>17</v>
      </c>
      <c r="X34" s="23" t="s">
        <v>17</v>
      </c>
      <c r="Y34" s="23" t="s">
        <v>17</v>
      </c>
      <c r="Z34" s="23" t="s">
        <v>17</v>
      </c>
      <c r="AA34" s="23" t="s">
        <v>17</v>
      </c>
      <c r="AB34" s="23" t="s">
        <v>17</v>
      </c>
      <c r="AC34" s="23" t="s">
        <v>17</v>
      </c>
      <c r="AD34" s="23" t="s">
        <v>17</v>
      </c>
      <c r="AE34" s="23" t="s">
        <v>17</v>
      </c>
      <c r="AG34" s="23">
        <v>15</v>
      </c>
      <c r="AH34" s="23">
        <v>13</v>
      </c>
      <c r="AI34" s="23" t="s">
        <v>17</v>
      </c>
      <c r="AJ34" s="23" t="s">
        <v>17</v>
      </c>
      <c r="AK34" s="23" t="s">
        <v>17</v>
      </c>
      <c r="AL34" s="23" t="s">
        <v>17</v>
      </c>
      <c r="AM34" s="23" t="s">
        <v>17</v>
      </c>
      <c r="AN34" s="23" t="s">
        <v>17</v>
      </c>
      <c r="AO34" s="23" t="s">
        <v>17</v>
      </c>
      <c r="AP34" s="23" t="s">
        <v>17</v>
      </c>
      <c r="AQ34" s="23" t="s">
        <v>17</v>
      </c>
      <c r="AR34" s="23" t="s">
        <v>17</v>
      </c>
    </row>
    <row r="35" spans="1:44" x14ac:dyDescent="0.25">
      <c r="O35" s="10" t="s">
        <v>85</v>
      </c>
      <c r="P35" s="10" t="s">
        <v>86</v>
      </c>
      <c r="Q35" s="12" t="s">
        <v>215</v>
      </c>
      <c r="R35" s="23" t="s">
        <v>17</v>
      </c>
      <c r="T35" s="24">
        <v>13</v>
      </c>
      <c r="U35" s="24">
        <v>14</v>
      </c>
      <c r="V35" s="24">
        <v>13</v>
      </c>
      <c r="W35" s="23">
        <v>14</v>
      </c>
      <c r="X35" s="23">
        <v>15</v>
      </c>
      <c r="Y35" s="23" t="s">
        <v>17</v>
      </c>
      <c r="Z35" s="23" t="s">
        <v>17</v>
      </c>
      <c r="AA35" s="23" t="s">
        <v>17</v>
      </c>
      <c r="AB35" s="23" t="s">
        <v>17</v>
      </c>
      <c r="AC35" s="23" t="s">
        <v>17</v>
      </c>
      <c r="AD35" s="23" t="s">
        <v>17</v>
      </c>
      <c r="AE35" s="23" t="s">
        <v>17</v>
      </c>
      <c r="AG35" s="23" t="s">
        <v>17</v>
      </c>
      <c r="AH35" s="23" t="s">
        <v>17</v>
      </c>
      <c r="AI35" s="23" t="s">
        <v>17</v>
      </c>
      <c r="AJ35" s="23" t="s">
        <v>17</v>
      </c>
      <c r="AK35" s="23" t="s">
        <v>17</v>
      </c>
      <c r="AL35" s="23" t="s">
        <v>17</v>
      </c>
      <c r="AM35" s="23" t="s">
        <v>17</v>
      </c>
      <c r="AN35" s="23" t="s">
        <v>17</v>
      </c>
      <c r="AO35" s="23" t="s">
        <v>17</v>
      </c>
      <c r="AP35" s="23" t="s">
        <v>17</v>
      </c>
      <c r="AQ35" s="23" t="s">
        <v>17</v>
      </c>
      <c r="AR35" s="23" t="s">
        <v>17</v>
      </c>
    </row>
    <row r="36" spans="1:44" x14ac:dyDescent="0.25">
      <c r="A36" s="5" t="s">
        <v>288</v>
      </c>
      <c r="E36" s="8" t="s">
        <v>281</v>
      </c>
      <c r="F36" s="8"/>
      <c r="O36" s="10" t="s">
        <v>87</v>
      </c>
      <c r="P36" s="10" t="s">
        <v>88</v>
      </c>
      <c r="Q36" s="12" t="s">
        <v>216</v>
      </c>
      <c r="R36" s="12" t="s">
        <v>217</v>
      </c>
      <c r="T36" s="24">
        <v>15</v>
      </c>
      <c r="U36" s="24">
        <v>15</v>
      </c>
      <c r="V36" s="24">
        <v>15</v>
      </c>
      <c r="W36" s="23" t="s">
        <v>17</v>
      </c>
      <c r="X36" s="23" t="s">
        <v>17</v>
      </c>
      <c r="Y36" s="23" t="s">
        <v>17</v>
      </c>
      <c r="Z36" s="23" t="s">
        <v>17</v>
      </c>
      <c r="AA36" s="23" t="s">
        <v>17</v>
      </c>
      <c r="AB36" s="23" t="s">
        <v>17</v>
      </c>
      <c r="AC36" s="23" t="s">
        <v>17</v>
      </c>
      <c r="AD36" s="23" t="s">
        <v>17</v>
      </c>
      <c r="AE36" s="23" t="s">
        <v>17</v>
      </c>
      <c r="AG36" s="24">
        <v>15</v>
      </c>
      <c r="AH36" s="24">
        <v>15</v>
      </c>
      <c r="AI36" s="24">
        <v>15</v>
      </c>
      <c r="AJ36" s="23" t="s">
        <v>17</v>
      </c>
      <c r="AK36" s="23" t="s">
        <v>17</v>
      </c>
      <c r="AL36" s="23" t="s">
        <v>17</v>
      </c>
      <c r="AM36" s="23" t="s">
        <v>17</v>
      </c>
      <c r="AN36" s="23" t="s">
        <v>17</v>
      </c>
      <c r="AO36" s="23" t="s">
        <v>17</v>
      </c>
      <c r="AP36" s="23" t="s">
        <v>17</v>
      </c>
      <c r="AQ36" s="23" t="s">
        <v>17</v>
      </c>
      <c r="AR36" s="23" t="s">
        <v>17</v>
      </c>
    </row>
    <row r="37" spans="1:44" x14ac:dyDescent="0.25">
      <c r="O37" s="10" t="s">
        <v>89</v>
      </c>
      <c r="P37" s="10" t="s">
        <v>90</v>
      </c>
      <c r="Q37" s="12" t="s">
        <v>218</v>
      </c>
      <c r="R37" s="23" t="s">
        <v>17</v>
      </c>
      <c r="T37" s="24">
        <v>15</v>
      </c>
      <c r="U37" s="24">
        <v>15</v>
      </c>
      <c r="V37" s="23">
        <v>15</v>
      </c>
      <c r="W37" s="23">
        <v>15</v>
      </c>
      <c r="X37" s="23" t="s">
        <v>17</v>
      </c>
      <c r="Y37" s="23" t="s">
        <v>17</v>
      </c>
      <c r="Z37" s="23" t="s">
        <v>17</v>
      </c>
      <c r="AA37" s="23" t="s">
        <v>17</v>
      </c>
      <c r="AB37" s="23" t="s">
        <v>17</v>
      </c>
      <c r="AC37" s="23" t="s">
        <v>17</v>
      </c>
      <c r="AD37" s="23" t="s">
        <v>17</v>
      </c>
      <c r="AE37" s="23" t="s">
        <v>17</v>
      </c>
      <c r="AG37" s="23" t="s">
        <v>17</v>
      </c>
      <c r="AH37" s="23" t="s">
        <v>17</v>
      </c>
      <c r="AI37" s="23" t="s">
        <v>17</v>
      </c>
      <c r="AJ37" s="23" t="s">
        <v>17</v>
      </c>
      <c r="AK37" s="23" t="s">
        <v>17</v>
      </c>
      <c r="AL37" s="23" t="s">
        <v>17</v>
      </c>
      <c r="AM37" s="23" t="s">
        <v>17</v>
      </c>
      <c r="AN37" s="23" t="s">
        <v>17</v>
      </c>
      <c r="AO37" s="23" t="s">
        <v>17</v>
      </c>
      <c r="AP37" s="23" t="s">
        <v>17</v>
      </c>
      <c r="AQ37" s="23" t="s">
        <v>17</v>
      </c>
      <c r="AR37" s="23" t="s">
        <v>17</v>
      </c>
    </row>
    <row r="38" spans="1:44" x14ac:dyDescent="0.25">
      <c r="A38" t="s">
        <v>282</v>
      </c>
      <c r="B38" t="s">
        <v>284</v>
      </c>
      <c r="O38" s="10" t="s">
        <v>91</v>
      </c>
      <c r="P38" s="10" t="s">
        <v>92</v>
      </c>
      <c r="Q38" s="12" t="s">
        <v>219</v>
      </c>
      <c r="R38" s="12" t="s">
        <v>220</v>
      </c>
      <c r="T38" s="24">
        <v>14</v>
      </c>
      <c r="U38" s="24">
        <v>14</v>
      </c>
      <c r="V38" s="24">
        <v>14</v>
      </c>
      <c r="W38" s="23" t="s">
        <v>17</v>
      </c>
      <c r="X38" s="23" t="s">
        <v>17</v>
      </c>
      <c r="Y38" s="23" t="s">
        <v>17</v>
      </c>
      <c r="Z38" s="23" t="s">
        <v>17</v>
      </c>
      <c r="AA38" s="23" t="s">
        <v>17</v>
      </c>
      <c r="AB38" s="23" t="s">
        <v>17</v>
      </c>
      <c r="AC38" s="23" t="s">
        <v>17</v>
      </c>
      <c r="AD38" s="23" t="s">
        <v>17</v>
      </c>
      <c r="AE38" s="23" t="s">
        <v>17</v>
      </c>
      <c r="AG38" s="24">
        <v>15</v>
      </c>
      <c r="AH38" s="24">
        <v>15</v>
      </c>
      <c r="AI38" s="24">
        <v>15</v>
      </c>
      <c r="AJ38" s="23" t="s">
        <v>17</v>
      </c>
      <c r="AK38" s="23" t="s">
        <v>17</v>
      </c>
      <c r="AL38" s="23" t="s">
        <v>17</v>
      </c>
      <c r="AM38" s="23" t="s">
        <v>17</v>
      </c>
      <c r="AN38" s="23" t="s">
        <v>17</v>
      </c>
      <c r="AO38" s="23" t="s">
        <v>17</v>
      </c>
      <c r="AP38" s="23" t="s">
        <v>17</v>
      </c>
      <c r="AQ38" s="23" t="s">
        <v>17</v>
      </c>
      <c r="AR38" s="23" t="s">
        <v>17</v>
      </c>
    </row>
    <row r="39" spans="1:44" x14ac:dyDescent="0.25">
      <c r="O39" s="10" t="s">
        <v>93</v>
      </c>
      <c r="P39" s="10" t="s">
        <v>94</v>
      </c>
      <c r="Q39" s="12" t="s">
        <v>221</v>
      </c>
      <c r="R39" s="23" t="s">
        <v>17</v>
      </c>
      <c r="T39" s="24">
        <v>12</v>
      </c>
      <c r="U39" s="24">
        <v>11</v>
      </c>
      <c r="V39" s="24">
        <v>12</v>
      </c>
      <c r="W39" s="23" t="s">
        <v>17</v>
      </c>
      <c r="X39" s="23" t="s">
        <v>17</v>
      </c>
      <c r="Y39" s="23" t="s">
        <v>17</v>
      </c>
      <c r="Z39" s="23" t="s">
        <v>17</v>
      </c>
      <c r="AA39" s="23" t="s">
        <v>17</v>
      </c>
      <c r="AB39" s="23" t="s">
        <v>17</v>
      </c>
      <c r="AC39" s="23" t="s">
        <v>17</v>
      </c>
      <c r="AD39" s="23" t="s">
        <v>17</v>
      </c>
      <c r="AE39" s="23" t="s">
        <v>17</v>
      </c>
      <c r="AG39" s="23" t="s">
        <v>17</v>
      </c>
      <c r="AH39" s="23" t="s">
        <v>17</v>
      </c>
      <c r="AI39" s="23" t="s">
        <v>17</v>
      </c>
      <c r="AJ39" s="23" t="s">
        <v>17</v>
      </c>
      <c r="AK39" s="23" t="s">
        <v>17</v>
      </c>
      <c r="AL39" s="23" t="s">
        <v>17</v>
      </c>
      <c r="AM39" s="23" t="s">
        <v>17</v>
      </c>
      <c r="AN39" s="23" t="s">
        <v>17</v>
      </c>
      <c r="AO39" s="23" t="s">
        <v>17</v>
      </c>
      <c r="AP39" s="23" t="s">
        <v>17</v>
      </c>
      <c r="AQ39" s="23" t="s">
        <v>17</v>
      </c>
      <c r="AR39" s="23" t="s">
        <v>17</v>
      </c>
    </row>
    <row r="40" spans="1:44" x14ac:dyDescent="0.25">
      <c r="A40" t="s">
        <v>283</v>
      </c>
      <c r="O40" s="10" t="s">
        <v>95</v>
      </c>
      <c r="P40" s="10" t="s">
        <v>96</v>
      </c>
      <c r="Q40" s="12" t="s">
        <v>222</v>
      </c>
      <c r="R40" s="23" t="s">
        <v>17</v>
      </c>
      <c r="T40" s="24">
        <v>14</v>
      </c>
      <c r="U40" s="24">
        <v>14</v>
      </c>
      <c r="V40" s="23" t="s">
        <v>17</v>
      </c>
      <c r="W40" s="23" t="s">
        <v>17</v>
      </c>
      <c r="X40" s="23" t="s">
        <v>17</v>
      </c>
      <c r="Y40" s="23" t="s">
        <v>17</v>
      </c>
      <c r="Z40" s="23" t="s">
        <v>17</v>
      </c>
      <c r="AA40" s="23" t="s">
        <v>17</v>
      </c>
      <c r="AB40" s="23" t="s">
        <v>17</v>
      </c>
      <c r="AC40" s="23" t="s">
        <v>17</v>
      </c>
      <c r="AD40" s="23" t="s">
        <v>17</v>
      </c>
      <c r="AE40" s="23" t="s">
        <v>17</v>
      </c>
      <c r="AG40" s="23" t="s">
        <v>17</v>
      </c>
      <c r="AH40" s="23" t="s">
        <v>17</v>
      </c>
      <c r="AI40" s="23" t="s">
        <v>17</v>
      </c>
      <c r="AJ40" s="23" t="s">
        <v>17</v>
      </c>
      <c r="AK40" s="23" t="s">
        <v>17</v>
      </c>
      <c r="AL40" s="23" t="s">
        <v>17</v>
      </c>
      <c r="AM40" s="23" t="s">
        <v>17</v>
      </c>
      <c r="AN40" s="23" t="s">
        <v>17</v>
      </c>
      <c r="AO40" s="23" t="s">
        <v>17</v>
      </c>
      <c r="AP40" s="23" t="s">
        <v>17</v>
      </c>
      <c r="AQ40" s="23" t="s">
        <v>17</v>
      </c>
      <c r="AR40" s="23" t="s">
        <v>17</v>
      </c>
    </row>
    <row r="41" spans="1:44" x14ac:dyDescent="0.25">
      <c r="O41" s="10" t="s">
        <v>97</v>
      </c>
      <c r="P41" s="10" t="s">
        <v>98</v>
      </c>
      <c r="Q41" s="12" t="s">
        <v>223</v>
      </c>
      <c r="R41" s="23" t="s">
        <v>17</v>
      </c>
      <c r="T41" s="24">
        <v>15</v>
      </c>
      <c r="U41" s="24">
        <v>15</v>
      </c>
      <c r="V41" s="23">
        <v>15</v>
      </c>
      <c r="W41" s="23">
        <v>15</v>
      </c>
      <c r="X41" s="23">
        <v>15</v>
      </c>
      <c r="Y41" s="23" t="s">
        <v>17</v>
      </c>
      <c r="Z41" s="23" t="s">
        <v>17</v>
      </c>
      <c r="AA41" s="23" t="s">
        <v>17</v>
      </c>
      <c r="AB41" s="23" t="s">
        <v>17</v>
      </c>
      <c r="AC41" s="23" t="s">
        <v>17</v>
      </c>
      <c r="AD41" s="23" t="s">
        <v>17</v>
      </c>
      <c r="AE41" s="23" t="s">
        <v>17</v>
      </c>
      <c r="AG41" s="23" t="s">
        <v>17</v>
      </c>
      <c r="AH41" s="23" t="s">
        <v>17</v>
      </c>
      <c r="AI41" s="23" t="s">
        <v>17</v>
      </c>
      <c r="AJ41" s="23" t="s">
        <v>17</v>
      </c>
      <c r="AK41" s="23" t="s">
        <v>17</v>
      </c>
      <c r="AL41" s="23" t="s">
        <v>17</v>
      </c>
      <c r="AM41" s="23" t="s">
        <v>17</v>
      </c>
      <c r="AN41" s="23" t="s">
        <v>17</v>
      </c>
      <c r="AO41" s="23" t="s">
        <v>17</v>
      </c>
      <c r="AP41" s="23" t="s">
        <v>17</v>
      </c>
      <c r="AQ41" s="23" t="s">
        <v>17</v>
      </c>
      <c r="AR41" s="23" t="s">
        <v>17</v>
      </c>
    </row>
    <row r="42" spans="1:44" x14ac:dyDescent="0.25">
      <c r="O42" s="10" t="s">
        <v>99</v>
      </c>
      <c r="P42" s="10" t="s">
        <v>100</v>
      </c>
      <c r="Q42" s="12" t="s">
        <v>224</v>
      </c>
      <c r="R42" s="23" t="s">
        <v>17</v>
      </c>
      <c r="T42" s="24">
        <v>15</v>
      </c>
      <c r="U42" s="24">
        <v>15</v>
      </c>
      <c r="V42" s="23" t="s">
        <v>17</v>
      </c>
      <c r="W42" s="23" t="s">
        <v>17</v>
      </c>
      <c r="X42" s="23" t="s">
        <v>17</v>
      </c>
      <c r="Y42" s="23" t="s">
        <v>17</v>
      </c>
      <c r="Z42" s="23" t="s">
        <v>17</v>
      </c>
      <c r="AA42" s="23" t="s">
        <v>17</v>
      </c>
      <c r="AB42" s="23" t="s">
        <v>17</v>
      </c>
      <c r="AC42" s="23" t="s">
        <v>17</v>
      </c>
      <c r="AD42" s="23" t="s">
        <v>17</v>
      </c>
      <c r="AE42" s="23" t="s">
        <v>17</v>
      </c>
      <c r="AG42" s="23" t="s">
        <v>17</v>
      </c>
      <c r="AH42" s="23" t="s">
        <v>17</v>
      </c>
      <c r="AI42" s="23" t="s">
        <v>17</v>
      </c>
      <c r="AJ42" s="23" t="s">
        <v>17</v>
      </c>
      <c r="AK42" s="23" t="s">
        <v>17</v>
      </c>
      <c r="AL42" s="23" t="s">
        <v>17</v>
      </c>
      <c r="AM42" s="23" t="s">
        <v>17</v>
      </c>
      <c r="AN42" s="23" t="s">
        <v>17</v>
      </c>
      <c r="AO42" s="23" t="s">
        <v>17</v>
      </c>
      <c r="AP42" s="23" t="s">
        <v>17</v>
      </c>
      <c r="AQ42" s="23" t="s">
        <v>17</v>
      </c>
      <c r="AR42" s="23" t="s">
        <v>17</v>
      </c>
    </row>
    <row r="43" spans="1:44" x14ac:dyDescent="0.25">
      <c r="O43" s="10" t="s">
        <v>101</v>
      </c>
      <c r="P43" s="10" t="s">
        <v>102</v>
      </c>
      <c r="Q43" s="12" t="s">
        <v>225</v>
      </c>
      <c r="R43" s="23" t="s">
        <v>17</v>
      </c>
      <c r="T43" s="24">
        <v>15</v>
      </c>
      <c r="U43" s="24">
        <v>15</v>
      </c>
      <c r="V43" s="23">
        <v>15</v>
      </c>
      <c r="W43" s="23">
        <v>15</v>
      </c>
      <c r="X43" s="23" t="s">
        <v>17</v>
      </c>
      <c r="Y43" s="23" t="s">
        <v>17</v>
      </c>
      <c r="Z43" s="23" t="s">
        <v>17</v>
      </c>
      <c r="AA43" s="23" t="s">
        <v>17</v>
      </c>
      <c r="AB43" s="23" t="s">
        <v>17</v>
      </c>
      <c r="AC43" s="23" t="s">
        <v>17</v>
      </c>
      <c r="AD43" s="23" t="s">
        <v>17</v>
      </c>
      <c r="AE43" s="23" t="s">
        <v>17</v>
      </c>
      <c r="AG43" s="23" t="s">
        <v>17</v>
      </c>
      <c r="AH43" s="23" t="s">
        <v>17</v>
      </c>
      <c r="AI43" s="23" t="s">
        <v>17</v>
      </c>
      <c r="AJ43" s="23" t="s">
        <v>17</v>
      </c>
      <c r="AK43" s="23" t="s">
        <v>17</v>
      </c>
      <c r="AL43" s="23" t="s">
        <v>17</v>
      </c>
      <c r="AM43" s="23" t="s">
        <v>17</v>
      </c>
      <c r="AN43" s="23" t="s">
        <v>17</v>
      </c>
      <c r="AO43" s="23" t="s">
        <v>17</v>
      </c>
      <c r="AP43" s="23" t="s">
        <v>17</v>
      </c>
      <c r="AQ43" s="23" t="s">
        <v>17</v>
      </c>
      <c r="AR43" s="23" t="s">
        <v>17</v>
      </c>
    </row>
    <row r="44" spans="1:44" x14ac:dyDescent="0.25">
      <c r="O44" s="10" t="s">
        <v>103</v>
      </c>
      <c r="P44" s="10" t="s">
        <v>104</v>
      </c>
      <c r="Q44" s="12" t="s">
        <v>226</v>
      </c>
      <c r="R44" s="23" t="s">
        <v>17</v>
      </c>
      <c r="T44" s="24">
        <v>15</v>
      </c>
      <c r="U44" s="24">
        <v>15</v>
      </c>
      <c r="V44" s="24">
        <v>15</v>
      </c>
      <c r="W44" s="24">
        <v>20</v>
      </c>
      <c r="X44" s="23" t="s">
        <v>17</v>
      </c>
      <c r="Y44" s="23" t="s">
        <v>17</v>
      </c>
      <c r="Z44" s="23" t="s">
        <v>17</v>
      </c>
      <c r="AA44" s="23" t="s">
        <v>17</v>
      </c>
      <c r="AB44" s="23" t="s">
        <v>17</v>
      </c>
      <c r="AC44" s="23" t="s">
        <v>17</v>
      </c>
      <c r="AD44" s="23" t="s">
        <v>17</v>
      </c>
      <c r="AE44" s="23" t="s">
        <v>17</v>
      </c>
      <c r="AG44" s="23" t="s">
        <v>17</v>
      </c>
      <c r="AH44" s="23" t="s">
        <v>17</v>
      </c>
      <c r="AI44" s="23" t="s">
        <v>17</v>
      </c>
      <c r="AJ44" s="23" t="s">
        <v>17</v>
      </c>
      <c r="AK44" s="23" t="s">
        <v>17</v>
      </c>
      <c r="AL44" s="23" t="s">
        <v>17</v>
      </c>
      <c r="AM44" s="23" t="s">
        <v>17</v>
      </c>
      <c r="AN44" s="23" t="s">
        <v>17</v>
      </c>
      <c r="AO44" s="23" t="s">
        <v>17</v>
      </c>
      <c r="AP44" s="23" t="s">
        <v>17</v>
      </c>
      <c r="AQ44" s="23" t="s">
        <v>17</v>
      </c>
      <c r="AR44" s="23" t="s">
        <v>17</v>
      </c>
    </row>
    <row r="45" spans="1:44" x14ac:dyDescent="0.25">
      <c r="O45" s="10" t="s">
        <v>105</v>
      </c>
      <c r="P45" s="10" t="s">
        <v>106</v>
      </c>
      <c r="Q45" s="12" t="s">
        <v>227</v>
      </c>
      <c r="R45" s="12" t="s">
        <v>227</v>
      </c>
      <c r="T45" s="24">
        <v>15</v>
      </c>
      <c r="U45" s="24">
        <v>15</v>
      </c>
      <c r="V45" s="24">
        <v>15</v>
      </c>
      <c r="W45" s="23" t="s">
        <v>17</v>
      </c>
      <c r="X45" s="23" t="s">
        <v>17</v>
      </c>
      <c r="Y45" s="23" t="s">
        <v>17</v>
      </c>
      <c r="Z45" s="23" t="s">
        <v>17</v>
      </c>
      <c r="AA45" s="23" t="s">
        <v>17</v>
      </c>
      <c r="AB45" s="23" t="s">
        <v>17</v>
      </c>
      <c r="AC45" s="23" t="s">
        <v>17</v>
      </c>
      <c r="AD45" s="23" t="s">
        <v>17</v>
      </c>
      <c r="AE45" s="23" t="s">
        <v>17</v>
      </c>
      <c r="AG45" s="24">
        <v>15</v>
      </c>
      <c r="AH45" s="24">
        <v>15</v>
      </c>
      <c r="AI45" s="24">
        <v>15</v>
      </c>
      <c r="AJ45" s="23" t="s">
        <v>17</v>
      </c>
      <c r="AK45" s="23" t="s">
        <v>17</v>
      </c>
      <c r="AL45" s="23" t="s">
        <v>17</v>
      </c>
      <c r="AM45" s="23" t="s">
        <v>17</v>
      </c>
      <c r="AN45" s="23" t="s">
        <v>17</v>
      </c>
      <c r="AO45" s="23" t="s">
        <v>17</v>
      </c>
      <c r="AP45" s="23" t="s">
        <v>17</v>
      </c>
      <c r="AQ45" s="23" t="s">
        <v>17</v>
      </c>
      <c r="AR45" s="23" t="s">
        <v>17</v>
      </c>
    </row>
    <row r="46" spans="1:44" x14ac:dyDescent="0.25">
      <c r="O46" s="10" t="s">
        <v>107</v>
      </c>
      <c r="P46" s="10" t="s">
        <v>108</v>
      </c>
      <c r="Q46" s="12" t="s">
        <v>228</v>
      </c>
      <c r="R46" s="23" t="s">
        <v>17</v>
      </c>
      <c r="T46" s="23">
        <v>12</v>
      </c>
      <c r="U46" s="23">
        <v>12</v>
      </c>
      <c r="V46" s="23">
        <v>16</v>
      </c>
      <c r="W46" s="23" t="s">
        <v>17</v>
      </c>
      <c r="X46" s="23" t="s">
        <v>17</v>
      </c>
      <c r="Y46" s="23" t="s">
        <v>17</v>
      </c>
      <c r="Z46" s="23" t="s">
        <v>17</v>
      </c>
      <c r="AA46" s="23" t="s">
        <v>17</v>
      </c>
      <c r="AB46" s="23" t="s">
        <v>17</v>
      </c>
      <c r="AC46" s="23" t="s">
        <v>17</v>
      </c>
      <c r="AD46" s="23" t="s">
        <v>17</v>
      </c>
      <c r="AE46" s="23" t="s">
        <v>17</v>
      </c>
      <c r="AG46" s="23" t="s">
        <v>17</v>
      </c>
      <c r="AH46" s="23" t="s">
        <v>17</v>
      </c>
      <c r="AI46" s="23" t="s">
        <v>17</v>
      </c>
      <c r="AJ46" s="23" t="s">
        <v>17</v>
      </c>
      <c r="AK46" s="23" t="s">
        <v>17</v>
      </c>
      <c r="AL46" s="23" t="s">
        <v>17</v>
      </c>
      <c r="AM46" s="23" t="s">
        <v>17</v>
      </c>
      <c r="AN46" s="23" t="s">
        <v>17</v>
      </c>
      <c r="AO46" s="23" t="s">
        <v>17</v>
      </c>
      <c r="AP46" s="23" t="s">
        <v>17</v>
      </c>
      <c r="AQ46" s="23" t="s">
        <v>17</v>
      </c>
      <c r="AR46" s="23" t="s">
        <v>17</v>
      </c>
    </row>
    <row r="47" spans="1:44" x14ac:dyDescent="0.25">
      <c r="O47" s="10" t="s">
        <v>109</v>
      </c>
      <c r="P47" s="10" t="s">
        <v>110</v>
      </c>
      <c r="Q47" s="12" t="s">
        <v>229</v>
      </c>
      <c r="R47" s="12" t="s">
        <v>229</v>
      </c>
      <c r="T47" s="24">
        <v>15</v>
      </c>
      <c r="U47" s="24">
        <v>15</v>
      </c>
      <c r="V47" s="23" t="s">
        <v>17</v>
      </c>
      <c r="W47" s="23" t="s">
        <v>17</v>
      </c>
      <c r="X47" s="23" t="s">
        <v>17</v>
      </c>
      <c r="Y47" s="23" t="s">
        <v>17</v>
      </c>
      <c r="Z47" s="23" t="s">
        <v>17</v>
      </c>
      <c r="AA47" s="23" t="s">
        <v>17</v>
      </c>
      <c r="AB47" s="23" t="s">
        <v>17</v>
      </c>
      <c r="AC47" s="23" t="s">
        <v>17</v>
      </c>
      <c r="AD47" s="23" t="s">
        <v>17</v>
      </c>
      <c r="AE47" s="23" t="s">
        <v>17</v>
      </c>
      <c r="AG47" s="24">
        <v>15</v>
      </c>
      <c r="AH47" s="24">
        <v>15</v>
      </c>
      <c r="AI47" s="23" t="s">
        <v>17</v>
      </c>
      <c r="AJ47" s="23" t="s">
        <v>17</v>
      </c>
      <c r="AK47" s="23" t="s">
        <v>17</v>
      </c>
      <c r="AL47" s="23" t="s">
        <v>17</v>
      </c>
      <c r="AM47" s="23" t="s">
        <v>17</v>
      </c>
      <c r="AN47" s="23" t="s">
        <v>17</v>
      </c>
      <c r="AO47" s="23" t="s">
        <v>17</v>
      </c>
      <c r="AP47" s="23" t="s">
        <v>17</v>
      </c>
      <c r="AQ47" s="23" t="s">
        <v>17</v>
      </c>
      <c r="AR47" s="23" t="s">
        <v>17</v>
      </c>
    </row>
    <row r="48" spans="1:44" x14ac:dyDescent="0.25">
      <c r="O48" s="10" t="s">
        <v>111</v>
      </c>
      <c r="P48" s="10" t="s">
        <v>112</v>
      </c>
      <c r="Q48" s="12" t="s">
        <v>230</v>
      </c>
      <c r="R48" s="12" t="s">
        <v>230</v>
      </c>
      <c r="T48" s="24">
        <v>12</v>
      </c>
      <c r="U48" s="24">
        <v>12</v>
      </c>
      <c r="V48" s="24">
        <v>13</v>
      </c>
      <c r="W48" s="24">
        <v>13</v>
      </c>
      <c r="X48" s="23" t="s">
        <v>17</v>
      </c>
      <c r="Y48" s="23" t="s">
        <v>17</v>
      </c>
      <c r="Z48" s="23" t="s">
        <v>17</v>
      </c>
      <c r="AA48" s="23" t="s">
        <v>17</v>
      </c>
      <c r="AB48" s="23" t="s">
        <v>17</v>
      </c>
      <c r="AC48" s="23" t="s">
        <v>17</v>
      </c>
      <c r="AD48" s="23" t="s">
        <v>17</v>
      </c>
      <c r="AE48" s="23" t="s">
        <v>17</v>
      </c>
      <c r="AG48" s="24">
        <v>13</v>
      </c>
      <c r="AH48" s="24">
        <v>13</v>
      </c>
      <c r="AI48" s="24">
        <v>12</v>
      </c>
      <c r="AJ48" s="24">
        <v>10</v>
      </c>
      <c r="AK48" s="23" t="s">
        <v>17</v>
      </c>
      <c r="AL48" s="23" t="s">
        <v>17</v>
      </c>
      <c r="AM48" s="23" t="s">
        <v>17</v>
      </c>
      <c r="AN48" s="23" t="s">
        <v>17</v>
      </c>
      <c r="AO48" s="23" t="s">
        <v>17</v>
      </c>
      <c r="AP48" s="23" t="s">
        <v>17</v>
      </c>
      <c r="AQ48" s="23" t="s">
        <v>17</v>
      </c>
      <c r="AR48" s="23" t="s">
        <v>17</v>
      </c>
    </row>
    <row r="49" spans="15:44" x14ac:dyDescent="0.25">
      <c r="O49" s="10" t="s">
        <v>113</v>
      </c>
      <c r="P49" s="10" t="s">
        <v>114</v>
      </c>
      <c r="Q49" s="12" t="s">
        <v>231</v>
      </c>
      <c r="R49" s="12" t="s">
        <v>232</v>
      </c>
      <c r="T49" s="23">
        <v>15</v>
      </c>
      <c r="U49" s="23">
        <v>15</v>
      </c>
      <c r="V49" s="23">
        <v>20</v>
      </c>
      <c r="W49" s="23" t="s">
        <v>17</v>
      </c>
      <c r="X49" s="23" t="s">
        <v>17</v>
      </c>
      <c r="Y49" s="23" t="s">
        <v>17</v>
      </c>
      <c r="Z49" s="23" t="s">
        <v>17</v>
      </c>
      <c r="AA49" s="23" t="s">
        <v>17</v>
      </c>
      <c r="AB49" s="23" t="s">
        <v>17</v>
      </c>
      <c r="AC49" s="23" t="s">
        <v>17</v>
      </c>
      <c r="AD49" s="23" t="s">
        <v>17</v>
      </c>
      <c r="AE49" s="23" t="s">
        <v>17</v>
      </c>
      <c r="AG49" s="23">
        <v>15</v>
      </c>
      <c r="AH49" s="23">
        <v>15</v>
      </c>
      <c r="AI49" s="23">
        <v>20</v>
      </c>
      <c r="AJ49" s="23" t="s">
        <v>17</v>
      </c>
      <c r="AK49" s="23" t="s">
        <v>17</v>
      </c>
      <c r="AL49" s="23" t="s">
        <v>17</v>
      </c>
      <c r="AM49" s="23" t="s">
        <v>17</v>
      </c>
      <c r="AN49" s="23" t="s">
        <v>17</v>
      </c>
      <c r="AO49" s="23" t="s">
        <v>17</v>
      </c>
      <c r="AP49" s="23" t="s">
        <v>17</v>
      </c>
      <c r="AQ49" s="23" t="s">
        <v>17</v>
      </c>
      <c r="AR49" s="23" t="s">
        <v>17</v>
      </c>
    </row>
    <row r="50" spans="15:44" x14ac:dyDescent="0.25">
      <c r="O50" s="10" t="s">
        <v>115</v>
      </c>
      <c r="P50" s="10" t="s">
        <v>116</v>
      </c>
      <c r="Q50" s="12" t="s">
        <v>233</v>
      </c>
      <c r="R50" s="12" t="s">
        <v>233</v>
      </c>
      <c r="T50" s="24">
        <v>15</v>
      </c>
      <c r="U50" s="24">
        <v>11</v>
      </c>
      <c r="V50" s="23" t="s">
        <v>17</v>
      </c>
      <c r="W50" s="23" t="s">
        <v>17</v>
      </c>
      <c r="X50" s="23" t="s">
        <v>17</v>
      </c>
      <c r="Y50" s="23" t="s">
        <v>17</v>
      </c>
      <c r="Z50" s="23" t="s">
        <v>17</v>
      </c>
      <c r="AA50" s="23" t="s">
        <v>17</v>
      </c>
      <c r="AB50" s="23" t="s">
        <v>17</v>
      </c>
      <c r="AC50" s="23" t="s">
        <v>17</v>
      </c>
      <c r="AD50" s="23" t="s">
        <v>17</v>
      </c>
      <c r="AE50" s="23" t="s">
        <v>17</v>
      </c>
      <c r="AG50" s="24">
        <v>15</v>
      </c>
      <c r="AH50" s="24">
        <v>11</v>
      </c>
      <c r="AI50" s="23" t="s">
        <v>17</v>
      </c>
      <c r="AJ50" s="23" t="s">
        <v>17</v>
      </c>
      <c r="AK50" s="23" t="s">
        <v>17</v>
      </c>
      <c r="AL50" s="23" t="s">
        <v>17</v>
      </c>
      <c r="AM50" s="23" t="s">
        <v>17</v>
      </c>
      <c r="AN50" s="23" t="s">
        <v>17</v>
      </c>
      <c r="AO50" s="23" t="s">
        <v>17</v>
      </c>
      <c r="AP50" s="23" t="s">
        <v>17</v>
      </c>
      <c r="AQ50" s="23" t="s">
        <v>17</v>
      </c>
      <c r="AR50" s="23" t="s">
        <v>17</v>
      </c>
    </row>
    <row r="51" spans="15:44" x14ac:dyDescent="0.25">
      <c r="O51" s="10" t="s">
        <v>117</v>
      </c>
      <c r="P51" s="10" t="s">
        <v>118</v>
      </c>
      <c r="Q51" s="12" t="s">
        <v>234</v>
      </c>
      <c r="R51" s="23" t="s">
        <v>17</v>
      </c>
      <c r="T51" s="24">
        <v>15</v>
      </c>
      <c r="U51" s="23" t="s">
        <v>17</v>
      </c>
      <c r="V51" s="23" t="s">
        <v>17</v>
      </c>
      <c r="W51" s="23" t="s">
        <v>17</v>
      </c>
      <c r="X51" s="23" t="s">
        <v>17</v>
      </c>
      <c r="Y51" s="23" t="s">
        <v>17</v>
      </c>
      <c r="Z51" s="23" t="s">
        <v>17</v>
      </c>
      <c r="AA51" s="23" t="s">
        <v>17</v>
      </c>
      <c r="AB51" s="23" t="s">
        <v>17</v>
      </c>
      <c r="AC51" s="23" t="s">
        <v>17</v>
      </c>
      <c r="AD51" s="23" t="s">
        <v>17</v>
      </c>
      <c r="AE51" s="23" t="s">
        <v>17</v>
      </c>
      <c r="AG51" s="23" t="s">
        <v>17</v>
      </c>
      <c r="AH51" s="23" t="s">
        <v>17</v>
      </c>
      <c r="AI51" s="23" t="s">
        <v>17</v>
      </c>
      <c r="AJ51" s="23" t="s">
        <v>17</v>
      </c>
      <c r="AK51" s="23" t="s">
        <v>17</v>
      </c>
      <c r="AL51" s="23" t="s">
        <v>17</v>
      </c>
      <c r="AM51" s="23" t="s">
        <v>17</v>
      </c>
      <c r="AN51" s="23" t="s">
        <v>17</v>
      </c>
      <c r="AO51" s="23" t="s">
        <v>17</v>
      </c>
      <c r="AP51" s="23" t="s">
        <v>17</v>
      </c>
      <c r="AQ51" s="23" t="s">
        <v>17</v>
      </c>
      <c r="AR51" s="23" t="s">
        <v>17</v>
      </c>
    </row>
    <row r="52" spans="15:44" x14ac:dyDescent="0.25">
      <c r="O52" s="10" t="s">
        <v>119</v>
      </c>
      <c r="P52" s="10" t="s">
        <v>120</v>
      </c>
      <c r="Q52" s="23" t="s">
        <v>17</v>
      </c>
      <c r="R52" s="12" t="s">
        <v>235</v>
      </c>
      <c r="T52" s="23" t="s">
        <v>17</v>
      </c>
      <c r="U52" s="23" t="s">
        <v>17</v>
      </c>
      <c r="V52" s="23" t="s">
        <v>17</v>
      </c>
      <c r="W52" s="23" t="s">
        <v>17</v>
      </c>
      <c r="X52" s="23" t="s">
        <v>17</v>
      </c>
      <c r="Y52" s="23" t="s">
        <v>17</v>
      </c>
      <c r="Z52" s="23" t="s">
        <v>17</v>
      </c>
      <c r="AA52" s="23" t="s">
        <v>17</v>
      </c>
      <c r="AB52" s="23" t="s">
        <v>17</v>
      </c>
      <c r="AC52" s="23" t="s">
        <v>17</v>
      </c>
      <c r="AD52" s="23" t="s">
        <v>17</v>
      </c>
      <c r="AE52" s="23" t="s">
        <v>17</v>
      </c>
      <c r="AG52" s="23">
        <v>16</v>
      </c>
      <c r="AH52" s="23">
        <v>9</v>
      </c>
      <c r="AI52" s="23" t="s">
        <v>17</v>
      </c>
      <c r="AJ52" s="23" t="s">
        <v>17</v>
      </c>
      <c r="AK52" s="23" t="s">
        <v>17</v>
      </c>
      <c r="AL52" s="23" t="s">
        <v>17</v>
      </c>
      <c r="AM52" s="23" t="s">
        <v>17</v>
      </c>
      <c r="AN52" s="23" t="s">
        <v>17</v>
      </c>
      <c r="AO52" s="23" t="s">
        <v>17</v>
      </c>
      <c r="AP52" s="23" t="s">
        <v>17</v>
      </c>
      <c r="AQ52" s="23" t="s">
        <v>17</v>
      </c>
      <c r="AR52" s="23" t="s">
        <v>17</v>
      </c>
    </row>
    <row r="53" spans="15:44" x14ac:dyDescent="0.25">
      <c r="O53" s="10" t="s">
        <v>121</v>
      </c>
      <c r="P53" s="10" t="s">
        <v>122</v>
      </c>
      <c r="Q53" s="12" t="s">
        <v>236</v>
      </c>
      <c r="R53" s="12" t="s">
        <v>236</v>
      </c>
      <c r="T53" s="24">
        <v>14</v>
      </c>
      <c r="U53" s="24">
        <v>11</v>
      </c>
      <c r="V53" s="24">
        <v>13</v>
      </c>
      <c r="W53" s="24">
        <v>15</v>
      </c>
      <c r="X53" s="24">
        <v>14</v>
      </c>
      <c r="Y53" s="24">
        <v>11</v>
      </c>
      <c r="Z53" s="24">
        <v>19</v>
      </c>
      <c r="AA53" s="24">
        <v>20</v>
      </c>
      <c r="AB53" s="24">
        <v>20</v>
      </c>
      <c r="AC53" s="23" t="s">
        <v>17</v>
      </c>
      <c r="AD53" s="23" t="s">
        <v>17</v>
      </c>
      <c r="AE53" s="23" t="s">
        <v>17</v>
      </c>
      <c r="AG53" s="24">
        <v>13</v>
      </c>
      <c r="AH53" s="24">
        <v>12</v>
      </c>
      <c r="AI53" s="24">
        <v>12</v>
      </c>
      <c r="AJ53" s="24">
        <v>13</v>
      </c>
      <c r="AK53" s="23" t="s">
        <v>17</v>
      </c>
      <c r="AL53" s="23" t="s">
        <v>17</v>
      </c>
      <c r="AM53" s="23" t="s">
        <v>17</v>
      </c>
      <c r="AN53" s="23" t="s">
        <v>17</v>
      </c>
      <c r="AO53" s="23" t="s">
        <v>17</v>
      </c>
      <c r="AP53" s="23" t="s">
        <v>17</v>
      </c>
      <c r="AQ53" s="23" t="s">
        <v>17</v>
      </c>
      <c r="AR53" s="23" t="s">
        <v>17</v>
      </c>
    </row>
    <row r="54" spans="15:44" x14ac:dyDescent="0.25">
      <c r="O54" s="10" t="s">
        <v>123</v>
      </c>
      <c r="P54" s="10" t="s">
        <v>124</v>
      </c>
      <c r="Q54" s="12" t="s">
        <v>237</v>
      </c>
      <c r="R54" s="12" t="s">
        <v>237</v>
      </c>
      <c r="T54" s="24">
        <v>13</v>
      </c>
      <c r="U54" s="24">
        <v>12</v>
      </c>
      <c r="V54" s="24">
        <v>15</v>
      </c>
      <c r="W54" s="23" t="s">
        <v>17</v>
      </c>
      <c r="X54" s="23" t="s">
        <v>17</v>
      </c>
      <c r="Y54" s="23" t="s">
        <v>17</v>
      </c>
      <c r="Z54" s="23" t="s">
        <v>17</v>
      </c>
      <c r="AA54" s="23" t="s">
        <v>17</v>
      </c>
      <c r="AB54" s="23" t="s">
        <v>17</v>
      </c>
      <c r="AC54" s="23" t="s">
        <v>17</v>
      </c>
      <c r="AD54" s="23" t="s">
        <v>17</v>
      </c>
      <c r="AE54" s="23" t="s">
        <v>17</v>
      </c>
      <c r="AG54" s="24">
        <v>12</v>
      </c>
      <c r="AH54" s="24">
        <v>11</v>
      </c>
      <c r="AI54" s="23">
        <v>12</v>
      </c>
      <c r="AJ54" s="23" t="s">
        <v>17</v>
      </c>
      <c r="AK54" s="23" t="s">
        <v>17</v>
      </c>
      <c r="AL54" s="23" t="s">
        <v>17</v>
      </c>
      <c r="AM54" s="23" t="s">
        <v>17</v>
      </c>
      <c r="AN54" s="23" t="s">
        <v>17</v>
      </c>
      <c r="AO54" s="23" t="s">
        <v>17</v>
      </c>
      <c r="AP54" s="23" t="s">
        <v>17</v>
      </c>
      <c r="AQ54" s="23" t="s">
        <v>17</v>
      </c>
      <c r="AR54" s="23" t="s">
        <v>17</v>
      </c>
    </row>
    <row r="55" spans="15:44" x14ac:dyDescent="0.25">
      <c r="O55" s="10" t="s">
        <v>19</v>
      </c>
      <c r="P55" s="10" t="s">
        <v>125</v>
      </c>
      <c r="Q55" s="12" t="s">
        <v>238</v>
      </c>
      <c r="R55" s="12" t="s">
        <v>239</v>
      </c>
      <c r="T55" s="24">
        <v>15</v>
      </c>
      <c r="U55" s="24">
        <v>15</v>
      </c>
      <c r="V55" s="24">
        <v>15</v>
      </c>
      <c r="W55" s="24">
        <v>15</v>
      </c>
      <c r="X55" s="23" t="s">
        <v>17</v>
      </c>
      <c r="Y55" s="23" t="s">
        <v>17</v>
      </c>
      <c r="Z55" s="23" t="s">
        <v>17</v>
      </c>
      <c r="AA55" s="23" t="s">
        <v>17</v>
      </c>
      <c r="AB55" s="23" t="s">
        <v>17</v>
      </c>
      <c r="AC55" s="23" t="s">
        <v>17</v>
      </c>
      <c r="AD55" s="23" t="s">
        <v>17</v>
      </c>
      <c r="AE55" s="23" t="s">
        <v>17</v>
      </c>
      <c r="AG55" s="24">
        <v>15</v>
      </c>
      <c r="AH55" s="24">
        <v>15</v>
      </c>
      <c r="AI55" s="24">
        <v>12</v>
      </c>
      <c r="AJ55" s="24">
        <v>15</v>
      </c>
      <c r="AK55" s="23" t="s">
        <v>17</v>
      </c>
      <c r="AL55" s="23" t="s">
        <v>17</v>
      </c>
      <c r="AM55" s="23" t="s">
        <v>17</v>
      </c>
      <c r="AN55" s="23" t="s">
        <v>17</v>
      </c>
      <c r="AO55" s="23" t="s">
        <v>17</v>
      </c>
      <c r="AP55" s="23" t="s">
        <v>17</v>
      </c>
      <c r="AQ55" s="23" t="s">
        <v>17</v>
      </c>
      <c r="AR55" s="23" t="s">
        <v>17</v>
      </c>
    </row>
    <row r="56" spans="15:44" x14ac:dyDescent="0.25">
      <c r="O56" s="10" t="s">
        <v>126</v>
      </c>
      <c r="P56" s="10" t="s">
        <v>127</v>
      </c>
      <c r="Q56" s="12" t="s">
        <v>240</v>
      </c>
      <c r="R56" s="12" t="s">
        <v>241</v>
      </c>
      <c r="T56" s="24">
        <v>13</v>
      </c>
      <c r="U56" s="24">
        <v>13</v>
      </c>
      <c r="V56" s="24">
        <v>13</v>
      </c>
      <c r="W56" s="24">
        <v>13</v>
      </c>
      <c r="X56" s="24">
        <v>13</v>
      </c>
      <c r="Y56" s="23">
        <v>16</v>
      </c>
      <c r="Z56" s="23" t="s">
        <v>17</v>
      </c>
      <c r="AA56" s="23" t="s">
        <v>17</v>
      </c>
      <c r="AB56" s="23" t="s">
        <v>17</v>
      </c>
      <c r="AC56" s="23" t="s">
        <v>17</v>
      </c>
      <c r="AD56" s="23" t="s">
        <v>17</v>
      </c>
      <c r="AE56" s="23" t="s">
        <v>17</v>
      </c>
      <c r="AG56" s="24">
        <v>13</v>
      </c>
      <c r="AH56" s="24">
        <v>13</v>
      </c>
      <c r="AI56" s="24">
        <v>12</v>
      </c>
      <c r="AJ56" s="23">
        <v>12</v>
      </c>
      <c r="AK56" s="24">
        <v>13</v>
      </c>
      <c r="AL56" s="23" t="s">
        <v>17</v>
      </c>
      <c r="AM56" s="23" t="s">
        <v>17</v>
      </c>
      <c r="AN56" s="23" t="s">
        <v>17</v>
      </c>
      <c r="AO56" s="23" t="s">
        <v>17</v>
      </c>
      <c r="AP56" s="23" t="s">
        <v>17</v>
      </c>
      <c r="AQ56" s="23" t="s">
        <v>17</v>
      </c>
      <c r="AR56" s="23" t="s">
        <v>17</v>
      </c>
    </row>
    <row r="57" spans="15:44" x14ac:dyDescent="0.25">
      <c r="O57" s="10" t="s">
        <v>128</v>
      </c>
      <c r="P57" s="10" t="s">
        <v>129</v>
      </c>
      <c r="Q57" s="12" t="s">
        <v>242</v>
      </c>
      <c r="R57" s="12" t="s">
        <v>242</v>
      </c>
      <c r="T57" s="24">
        <v>15</v>
      </c>
      <c r="U57" s="24">
        <v>15</v>
      </c>
      <c r="V57" s="24">
        <v>15</v>
      </c>
      <c r="W57" s="24">
        <v>15</v>
      </c>
      <c r="X57" s="24">
        <v>20</v>
      </c>
      <c r="Y57" s="23" t="s">
        <v>17</v>
      </c>
      <c r="Z57" s="23" t="s">
        <v>17</v>
      </c>
      <c r="AA57" s="23" t="s">
        <v>17</v>
      </c>
      <c r="AB57" s="23" t="s">
        <v>17</v>
      </c>
      <c r="AC57" s="23" t="s">
        <v>17</v>
      </c>
      <c r="AD57" s="23" t="s">
        <v>17</v>
      </c>
      <c r="AE57" s="23" t="s">
        <v>17</v>
      </c>
      <c r="AG57" s="24">
        <v>15</v>
      </c>
      <c r="AH57" s="24">
        <v>15</v>
      </c>
      <c r="AI57" s="24">
        <v>15</v>
      </c>
      <c r="AJ57" s="24">
        <v>15</v>
      </c>
      <c r="AK57" s="24">
        <v>20</v>
      </c>
      <c r="AL57" s="23" t="s">
        <v>17</v>
      </c>
      <c r="AM57" s="23" t="s">
        <v>17</v>
      </c>
      <c r="AN57" s="23" t="s">
        <v>17</v>
      </c>
      <c r="AO57" s="23" t="s">
        <v>17</v>
      </c>
      <c r="AP57" s="23" t="s">
        <v>17</v>
      </c>
      <c r="AQ57" s="23" t="s">
        <v>17</v>
      </c>
      <c r="AR57" s="23" t="s">
        <v>17</v>
      </c>
    </row>
    <row r="58" spans="15:44" x14ac:dyDescent="0.25">
      <c r="O58" s="10" t="s">
        <v>130</v>
      </c>
      <c r="P58" s="10" t="s">
        <v>131</v>
      </c>
      <c r="Q58" s="12" t="s">
        <v>243</v>
      </c>
      <c r="R58" s="12" t="s">
        <v>244</v>
      </c>
      <c r="T58" s="24">
        <v>15</v>
      </c>
      <c r="U58" s="24">
        <v>15</v>
      </c>
      <c r="V58" s="24">
        <v>15</v>
      </c>
      <c r="W58" s="23" t="s">
        <v>17</v>
      </c>
      <c r="X58" s="23" t="s">
        <v>17</v>
      </c>
      <c r="Y58" s="23" t="s">
        <v>17</v>
      </c>
      <c r="Z58" s="23" t="s">
        <v>17</v>
      </c>
      <c r="AA58" s="23" t="s">
        <v>17</v>
      </c>
      <c r="AB58" s="23" t="s">
        <v>17</v>
      </c>
      <c r="AC58" s="23" t="s">
        <v>17</v>
      </c>
      <c r="AD58" s="23" t="s">
        <v>17</v>
      </c>
      <c r="AE58" s="23" t="s">
        <v>17</v>
      </c>
      <c r="AG58" s="24">
        <v>15</v>
      </c>
      <c r="AH58" s="24">
        <v>15</v>
      </c>
      <c r="AI58" s="24">
        <v>15</v>
      </c>
      <c r="AJ58" s="23" t="s">
        <v>17</v>
      </c>
      <c r="AK58" s="23" t="s">
        <v>17</v>
      </c>
      <c r="AL58" s="23" t="s">
        <v>17</v>
      </c>
      <c r="AM58" s="23" t="s">
        <v>17</v>
      </c>
      <c r="AN58" s="23" t="s">
        <v>17</v>
      </c>
      <c r="AO58" s="23" t="s">
        <v>17</v>
      </c>
      <c r="AP58" s="23" t="s">
        <v>17</v>
      </c>
      <c r="AQ58" s="23" t="s">
        <v>17</v>
      </c>
      <c r="AR58" s="23" t="s">
        <v>17</v>
      </c>
    </row>
    <row r="59" spans="15:44" x14ac:dyDescent="0.25">
      <c r="O59" s="10" t="s">
        <v>132</v>
      </c>
      <c r="P59" s="10" t="s">
        <v>133</v>
      </c>
      <c r="Q59" s="12" t="s">
        <v>245</v>
      </c>
      <c r="R59" s="23" t="s">
        <v>17</v>
      </c>
      <c r="T59" s="24">
        <v>13</v>
      </c>
      <c r="U59" s="24">
        <v>10</v>
      </c>
      <c r="V59" s="23" t="s">
        <v>17</v>
      </c>
      <c r="W59" s="23" t="s">
        <v>17</v>
      </c>
      <c r="X59" s="23" t="s">
        <v>17</v>
      </c>
      <c r="Y59" s="23" t="s">
        <v>17</v>
      </c>
      <c r="Z59" s="23" t="s">
        <v>17</v>
      </c>
      <c r="AA59" s="23" t="s">
        <v>17</v>
      </c>
      <c r="AB59" s="23" t="s">
        <v>17</v>
      </c>
      <c r="AC59" s="23" t="s">
        <v>17</v>
      </c>
      <c r="AD59" s="23" t="s">
        <v>17</v>
      </c>
      <c r="AE59" s="23" t="s">
        <v>17</v>
      </c>
      <c r="AG59" s="23" t="s">
        <v>17</v>
      </c>
      <c r="AH59" s="23" t="s">
        <v>17</v>
      </c>
      <c r="AI59" s="23" t="s">
        <v>17</v>
      </c>
      <c r="AJ59" s="23" t="s">
        <v>17</v>
      </c>
      <c r="AK59" s="23" t="s">
        <v>17</v>
      </c>
      <c r="AL59" s="23" t="s">
        <v>17</v>
      </c>
      <c r="AM59" s="23" t="s">
        <v>17</v>
      </c>
      <c r="AN59" s="23" t="s">
        <v>17</v>
      </c>
      <c r="AO59" s="23" t="s">
        <v>17</v>
      </c>
      <c r="AP59" s="23" t="s">
        <v>17</v>
      </c>
      <c r="AQ59" s="23" t="s">
        <v>17</v>
      </c>
      <c r="AR59" s="23" t="s">
        <v>17</v>
      </c>
    </row>
    <row r="60" spans="15:44" x14ac:dyDescent="0.25">
      <c r="O60" s="10" t="s">
        <v>134</v>
      </c>
      <c r="P60" s="10" t="s">
        <v>135</v>
      </c>
      <c r="Q60" s="12" t="s">
        <v>246</v>
      </c>
      <c r="R60" s="23" t="s">
        <v>17</v>
      </c>
      <c r="T60" s="24">
        <v>13</v>
      </c>
      <c r="U60" s="24">
        <v>13</v>
      </c>
      <c r="V60" s="24">
        <v>12</v>
      </c>
      <c r="W60" s="23">
        <v>12</v>
      </c>
      <c r="X60" s="23" t="s">
        <v>17</v>
      </c>
      <c r="Y60" s="23" t="s">
        <v>17</v>
      </c>
      <c r="Z60" s="23" t="s">
        <v>17</v>
      </c>
      <c r="AA60" s="23" t="s">
        <v>17</v>
      </c>
      <c r="AB60" s="23" t="s">
        <v>17</v>
      </c>
      <c r="AC60" s="23" t="s">
        <v>17</v>
      </c>
      <c r="AD60" s="23" t="s">
        <v>17</v>
      </c>
      <c r="AE60" s="23" t="s">
        <v>17</v>
      </c>
      <c r="AG60" s="23" t="s">
        <v>17</v>
      </c>
      <c r="AH60" s="23" t="s">
        <v>17</v>
      </c>
      <c r="AI60" s="23" t="s">
        <v>17</v>
      </c>
      <c r="AJ60" s="23" t="s">
        <v>17</v>
      </c>
      <c r="AK60" s="23" t="s">
        <v>17</v>
      </c>
      <c r="AL60" s="23" t="s">
        <v>17</v>
      </c>
      <c r="AM60" s="23" t="s">
        <v>17</v>
      </c>
      <c r="AN60" s="23" t="s">
        <v>17</v>
      </c>
      <c r="AO60" s="23" t="s">
        <v>17</v>
      </c>
      <c r="AP60" s="23" t="s">
        <v>17</v>
      </c>
      <c r="AQ60" s="23" t="s">
        <v>17</v>
      </c>
      <c r="AR60" s="23" t="s">
        <v>17</v>
      </c>
    </row>
    <row r="61" spans="15:44" x14ac:dyDescent="0.25">
      <c r="O61" s="10" t="s">
        <v>136</v>
      </c>
      <c r="P61" s="10" t="s">
        <v>137</v>
      </c>
      <c r="Q61" s="23" t="s">
        <v>17</v>
      </c>
      <c r="R61" s="12" t="s">
        <v>247</v>
      </c>
      <c r="T61" s="23" t="s">
        <v>17</v>
      </c>
      <c r="U61" s="23" t="s">
        <v>17</v>
      </c>
      <c r="V61" s="23" t="s">
        <v>17</v>
      </c>
      <c r="W61" s="23" t="s">
        <v>17</v>
      </c>
      <c r="X61" s="23" t="s">
        <v>17</v>
      </c>
      <c r="Y61" s="23" t="s">
        <v>17</v>
      </c>
      <c r="Z61" s="23" t="s">
        <v>17</v>
      </c>
      <c r="AA61" s="23" t="s">
        <v>17</v>
      </c>
      <c r="AB61" s="23" t="s">
        <v>17</v>
      </c>
      <c r="AC61" s="23" t="s">
        <v>17</v>
      </c>
      <c r="AD61" s="23" t="s">
        <v>17</v>
      </c>
      <c r="AE61" s="23" t="s">
        <v>17</v>
      </c>
      <c r="AG61" s="24">
        <v>11</v>
      </c>
      <c r="AH61" s="23" t="s">
        <v>17</v>
      </c>
      <c r="AI61" s="23" t="s">
        <v>17</v>
      </c>
      <c r="AJ61" s="23" t="s">
        <v>17</v>
      </c>
      <c r="AK61" s="23" t="s">
        <v>17</v>
      </c>
      <c r="AL61" s="23" t="s">
        <v>17</v>
      </c>
      <c r="AM61" s="23" t="s">
        <v>17</v>
      </c>
      <c r="AN61" s="23" t="s">
        <v>17</v>
      </c>
      <c r="AO61" s="23" t="s">
        <v>17</v>
      </c>
      <c r="AP61" s="23" t="s">
        <v>17</v>
      </c>
      <c r="AQ61" s="23" t="s">
        <v>17</v>
      </c>
      <c r="AR61" s="23" t="s">
        <v>17</v>
      </c>
    </row>
    <row r="62" spans="15:44" x14ac:dyDescent="0.25">
      <c r="O62" s="10" t="s">
        <v>138</v>
      </c>
      <c r="P62" s="10" t="s">
        <v>139</v>
      </c>
      <c r="Q62" s="12" t="s">
        <v>248</v>
      </c>
      <c r="R62" s="23" t="s">
        <v>17</v>
      </c>
      <c r="T62" s="24">
        <v>12</v>
      </c>
      <c r="U62" s="24">
        <v>14</v>
      </c>
      <c r="V62" s="24">
        <v>8</v>
      </c>
      <c r="W62" s="23" t="s">
        <v>17</v>
      </c>
      <c r="X62" s="23" t="s">
        <v>17</v>
      </c>
      <c r="Y62" s="23" t="s">
        <v>17</v>
      </c>
      <c r="Z62" s="23" t="s">
        <v>17</v>
      </c>
      <c r="AA62" s="23" t="s">
        <v>17</v>
      </c>
      <c r="AB62" s="23" t="s">
        <v>17</v>
      </c>
      <c r="AC62" s="23" t="s">
        <v>17</v>
      </c>
      <c r="AD62" s="23" t="s">
        <v>17</v>
      </c>
      <c r="AE62" s="23" t="s">
        <v>17</v>
      </c>
      <c r="AG62" s="23" t="s">
        <v>17</v>
      </c>
      <c r="AH62" s="23" t="s">
        <v>17</v>
      </c>
      <c r="AI62" s="23" t="s">
        <v>17</v>
      </c>
      <c r="AJ62" s="23" t="s">
        <v>17</v>
      </c>
      <c r="AK62" s="23" t="s">
        <v>17</v>
      </c>
      <c r="AL62" s="23" t="s">
        <v>17</v>
      </c>
      <c r="AM62" s="23" t="s">
        <v>17</v>
      </c>
      <c r="AN62" s="23" t="s">
        <v>17</v>
      </c>
      <c r="AO62" s="23" t="s">
        <v>17</v>
      </c>
      <c r="AP62" s="23" t="s">
        <v>17</v>
      </c>
      <c r="AQ62" s="23" t="s">
        <v>17</v>
      </c>
      <c r="AR62" s="23" t="s">
        <v>17</v>
      </c>
    </row>
    <row r="63" spans="15:44" x14ac:dyDescent="0.25">
      <c r="O63" s="10" t="s">
        <v>140</v>
      </c>
      <c r="P63" s="10" t="s">
        <v>141</v>
      </c>
      <c r="Q63" s="12" t="s">
        <v>249</v>
      </c>
      <c r="R63" s="12" t="s">
        <v>250</v>
      </c>
      <c r="T63" s="24">
        <v>13</v>
      </c>
      <c r="U63" s="24">
        <v>12</v>
      </c>
      <c r="V63" s="24">
        <v>12</v>
      </c>
      <c r="W63" s="23">
        <v>14</v>
      </c>
      <c r="X63" s="23" t="s">
        <v>17</v>
      </c>
      <c r="Y63" s="23" t="s">
        <v>17</v>
      </c>
      <c r="Z63" s="23" t="s">
        <v>17</v>
      </c>
      <c r="AA63" s="23" t="s">
        <v>17</v>
      </c>
      <c r="AB63" s="23" t="s">
        <v>17</v>
      </c>
      <c r="AC63" s="23" t="s">
        <v>17</v>
      </c>
      <c r="AD63" s="23" t="s">
        <v>17</v>
      </c>
      <c r="AE63" s="23" t="s">
        <v>17</v>
      </c>
      <c r="AG63" s="24">
        <v>12</v>
      </c>
      <c r="AH63" s="24">
        <v>12</v>
      </c>
      <c r="AI63" s="24">
        <v>10</v>
      </c>
      <c r="AJ63" s="23" t="s">
        <v>17</v>
      </c>
      <c r="AK63" s="23" t="s">
        <v>17</v>
      </c>
      <c r="AL63" s="23" t="s">
        <v>17</v>
      </c>
      <c r="AM63" s="23" t="s">
        <v>17</v>
      </c>
      <c r="AN63" s="23" t="s">
        <v>17</v>
      </c>
      <c r="AO63" s="23" t="s">
        <v>17</v>
      </c>
      <c r="AP63" s="23" t="s">
        <v>17</v>
      </c>
      <c r="AQ63" s="23" t="s">
        <v>17</v>
      </c>
      <c r="AR63" s="23" t="s">
        <v>17</v>
      </c>
    </row>
    <row r="64" spans="15:44" x14ac:dyDescent="0.25">
      <c r="O64" s="10" t="s">
        <v>142</v>
      </c>
      <c r="P64" s="10" t="s">
        <v>143</v>
      </c>
      <c r="Q64" s="12" t="s">
        <v>251</v>
      </c>
      <c r="R64" s="12" t="s">
        <v>252</v>
      </c>
      <c r="T64" s="24">
        <v>12</v>
      </c>
      <c r="U64" s="24">
        <v>11</v>
      </c>
      <c r="V64" s="23" t="s">
        <v>17</v>
      </c>
      <c r="W64" s="23" t="s">
        <v>17</v>
      </c>
      <c r="X64" s="23" t="s">
        <v>17</v>
      </c>
      <c r="Y64" s="23" t="s">
        <v>17</v>
      </c>
      <c r="Z64" s="23" t="s">
        <v>17</v>
      </c>
      <c r="AA64" s="23" t="s">
        <v>17</v>
      </c>
      <c r="AB64" s="23" t="s">
        <v>17</v>
      </c>
      <c r="AC64" s="23" t="s">
        <v>17</v>
      </c>
      <c r="AD64" s="23" t="s">
        <v>17</v>
      </c>
      <c r="AE64" s="23" t="s">
        <v>17</v>
      </c>
      <c r="AG64" s="24">
        <v>12</v>
      </c>
      <c r="AH64" s="24">
        <v>11</v>
      </c>
      <c r="AI64" s="23" t="s">
        <v>17</v>
      </c>
      <c r="AJ64" s="23" t="s">
        <v>17</v>
      </c>
      <c r="AK64" s="23" t="s">
        <v>17</v>
      </c>
      <c r="AL64" s="23" t="s">
        <v>17</v>
      </c>
      <c r="AM64" s="23" t="s">
        <v>17</v>
      </c>
      <c r="AN64" s="23" t="s">
        <v>17</v>
      </c>
      <c r="AO64" s="23" t="s">
        <v>17</v>
      </c>
      <c r="AP64" s="23" t="s">
        <v>17</v>
      </c>
      <c r="AQ64" s="23" t="s">
        <v>17</v>
      </c>
      <c r="AR64" s="23" t="s">
        <v>17</v>
      </c>
    </row>
    <row r="65" spans="15:44" x14ac:dyDescent="0.25">
      <c r="O65" s="10" t="s">
        <v>144</v>
      </c>
      <c r="P65" s="10" t="s">
        <v>145</v>
      </c>
      <c r="Q65" s="12" t="s">
        <v>253</v>
      </c>
      <c r="R65" s="12" t="s">
        <v>254</v>
      </c>
      <c r="T65" s="24">
        <v>13</v>
      </c>
      <c r="U65" s="24">
        <v>12</v>
      </c>
      <c r="V65" s="24">
        <v>13</v>
      </c>
      <c r="W65" s="24">
        <v>13</v>
      </c>
      <c r="X65" s="24">
        <v>13</v>
      </c>
      <c r="Y65" s="23">
        <v>15</v>
      </c>
      <c r="Z65" s="23">
        <v>12</v>
      </c>
      <c r="AA65" s="23">
        <v>12</v>
      </c>
      <c r="AB65" s="23" t="s">
        <v>17</v>
      </c>
      <c r="AC65" s="23" t="s">
        <v>17</v>
      </c>
      <c r="AD65" s="23" t="s">
        <v>17</v>
      </c>
      <c r="AE65" s="23" t="s">
        <v>17</v>
      </c>
      <c r="AG65" s="24">
        <v>14</v>
      </c>
      <c r="AH65" s="24">
        <v>13</v>
      </c>
      <c r="AI65" s="24">
        <v>13</v>
      </c>
      <c r="AJ65" s="23">
        <v>15</v>
      </c>
      <c r="AK65" s="23">
        <v>12</v>
      </c>
      <c r="AL65" s="23">
        <v>15</v>
      </c>
      <c r="AM65" s="23" t="s">
        <v>17</v>
      </c>
      <c r="AN65" s="23" t="s">
        <v>17</v>
      </c>
      <c r="AO65" s="23" t="s">
        <v>17</v>
      </c>
      <c r="AP65" s="23" t="s">
        <v>17</v>
      </c>
      <c r="AQ65" s="23" t="s">
        <v>17</v>
      </c>
      <c r="AR65" s="23" t="s">
        <v>17</v>
      </c>
    </row>
    <row r="66" spans="15:44" x14ac:dyDescent="0.25">
      <c r="O66" s="10" t="s">
        <v>146</v>
      </c>
      <c r="P66" s="10" t="s">
        <v>147</v>
      </c>
      <c r="Q66" s="12" t="s">
        <v>255</v>
      </c>
      <c r="R66" s="23" t="s">
        <v>17</v>
      </c>
      <c r="T66" s="23">
        <v>20</v>
      </c>
      <c r="U66" s="23">
        <v>13</v>
      </c>
      <c r="V66" s="23">
        <v>12</v>
      </c>
      <c r="W66" s="23">
        <v>12</v>
      </c>
      <c r="X66" s="23" t="s">
        <v>17</v>
      </c>
      <c r="Y66" s="23" t="s">
        <v>17</v>
      </c>
      <c r="Z66" s="23" t="s">
        <v>17</v>
      </c>
      <c r="AA66" s="23" t="s">
        <v>17</v>
      </c>
      <c r="AB66" s="23" t="s">
        <v>17</v>
      </c>
      <c r="AC66" s="23" t="s">
        <v>17</v>
      </c>
      <c r="AD66" s="23" t="s">
        <v>17</v>
      </c>
      <c r="AE66" s="23" t="s">
        <v>17</v>
      </c>
      <c r="AG66" s="23" t="s">
        <v>17</v>
      </c>
      <c r="AH66" s="23" t="s">
        <v>17</v>
      </c>
      <c r="AI66" s="23" t="s">
        <v>17</v>
      </c>
      <c r="AJ66" s="23" t="s">
        <v>17</v>
      </c>
      <c r="AK66" s="23" t="s">
        <v>17</v>
      </c>
      <c r="AL66" s="23" t="s">
        <v>17</v>
      </c>
      <c r="AM66" s="23" t="s">
        <v>17</v>
      </c>
      <c r="AN66" s="23" t="s">
        <v>17</v>
      </c>
      <c r="AO66" s="23" t="s">
        <v>17</v>
      </c>
      <c r="AP66" s="23" t="s">
        <v>17</v>
      </c>
      <c r="AQ66" s="23" t="s">
        <v>17</v>
      </c>
      <c r="AR66" s="23" t="s">
        <v>17</v>
      </c>
    </row>
    <row r="67" spans="15:44" x14ac:dyDescent="0.25">
      <c r="O67" s="10" t="s">
        <v>148</v>
      </c>
      <c r="P67" s="10" t="s">
        <v>149</v>
      </c>
      <c r="Q67" s="12" t="s">
        <v>256</v>
      </c>
      <c r="R67" s="12" t="s">
        <v>256</v>
      </c>
      <c r="T67" s="24">
        <v>10</v>
      </c>
      <c r="U67" s="23" t="s">
        <v>17</v>
      </c>
      <c r="V67" s="23" t="s">
        <v>17</v>
      </c>
      <c r="W67" s="23" t="s">
        <v>17</v>
      </c>
      <c r="X67" s="23" t="s">
        <v>17</v>
      </c>
      <c r="Y67" s="23" t="s">
        <v>17</v>
      </c>
      <c r="Z67" s="23" t="s">
        <v>17</v>
      </c>
      <c r="AA67" s="23" t="s">
        <v>17</v>
      </c>
      <c r="AB67" s="23" t="s">
        <v>17</v>
      </c>
      <c r="AC67" s="23" t="s">
        <v>17</v>
      </c>
      <c r="AD67" s="23" t="s">
        <v>17</v>
      </c>
      <c r="AE67" s="23" t="s">
        <v>17</v>
      </c>
      <c r="AG67" s="24">
        <v>13</v>
      </c>
      <c r="AH67" s="23" t="s">
        <v>17</v>
      </c>
      <c r="AI67" s="23" t="s">
        <v>17</v>
      </c>
      <c r="AJ67" s="23" t="s">
        <v>17</v>
      </c>
      <c r="AK67" s="23" t="s">
        <v>17</v>
      </c>
      <c r="AL67" s="23" t="s">
        <v>17</v>
      </c>
      <c r="AM67" s="23" t="s">
        <v>17</v>
      </c>
      <c r="AN67" s="23" t="s">
        <v>17</v>
      </c>
      <c r="AO67" s="23" t="s">
        <v>17</v>
      </c>
      <c r="AP67" s="23" t="s">
        <v>17</v>
      </c>
      <c r="AQ67" s="23" t="s">
        <v>17</v>
      </c>
      <c r="AR67" s="23" t="s">
        <v>17</v>
      </c>
    </row>
    <row r="68" spans="15:44" x14ac:dyDescent="0.25">
      <c r="O68" s="10" t="s">
        <v>150</v>
      </c>
      <c r="P68" s="10" t="s">
        <v>151</v>
      </c>
      <c r="Q68" s="23" t="s">
        <v>17</v>
      </c>
      <c r="R68" s="12" t="s">
        <v>257</v>
      </c>
      <c r="T68" s="23" t="s">
        <v>17</v>
      </c>
      <c r="U68" s="23" t="s">
        <v>17</v>
      </c>
      <c r="V68" s="23" t="s">
        <v>17</v>
      </c>
      <c r="W68" s="23" t="s">
        <v>17</v>
      </c>
      <c r="X68" s="23" t="s">
        <v>17</v>
      </c>
      <c r="Y68" s="23" t="s">
        <v>17</v>
      </c>
      <c r="Z68" s="23" t="s">
        <v>17</v>
      </c>
      <c r="AA68" s="23" t="s">
        <v>17</v>
      </c>
      <c r="AB68" s="23" t="s">
        <v>17</v>
      </c>
      <c r="AC68" s="23" t="s">
        <v>17</v>
      </c>
      <c r="AD68" s="23" t="s">
        <v>17</v>
      </c>
      <c r="AE68" s="23" t="s">
        <v>17</v>
      </c>
      <c r="AG68" s="24">
        <v>15</v>
      </c>
      <c r="AH68" s="24">
        <v>15</v>
      </c>
      <c r="AI68" s="24">
        <v>20</v>
      </c>
      <c r="AJ68" s="23" t="s">
        <v>17</v>
      </c>
      <c r="AK68" s="23" t="s">
        <v>17</v>
      </c>
      <c r="AL68" s="23" t="s">
        <v>17</v>
      </c>
      <c r="AM68" s="23" t="s">
        <v>17</v>
      </c>
      <c r="AN68" s="23" t="s">
        <v>17</v>
      </c>
      <c r="AO68" s="23" t="s">
        <v>17</v>
      </c>
      <c r="AP68" s="23" t="s">
        <v>17</v>
      </c>
      <c r="AQ68" s="23" t="s">
        <v>17</v>
      </c>
      <c r="AR68" s="23" t="s">
        <v>17</v>
      </c>
    </row>
    <row r="69" spans="15:44" x14ac:dyDescent="0.25">
      <c r="O69" s="10" t="s">
        <v>152</v>
      </c>
      <c r="P69" s="10" t="s">
        <v>153</v>
      </c>
      <c r="Q69" s="12" t="s">
        <v>258</v>
      </c>
      <c r="R69" s="23" t="s">
        <v>17</v>
      </c>
      <c r="T69" s="24">
        <v>15</v>
      </c>
      <c r="U69" s="24">
        <v>10</v>
      </c>
      <c r="V69" s="23" t="s">
        <v>17</v>
      </c>
      <c r="W69" s="23" t="s">
        <v>17</v>
      </c>
      <c r="X69" s="23" t="s">
        <v>17</v>
      </c>
      <c r="Y69" s="23" t="s">
        <v>17</v>
      </c>
      <c r="Z69" s="23" t="s">
        <v>17</v>
      </c>
      <c r="AA69" s="23" t="s">
        <v>17</v>
      </c>
      <c r="AB69" s="23" t="s">
        <v>17</v>
      </c>
      <c r="AC69" s="23" t="s">
        <v>17</v>
      </c>
      <c r="AD69" s="23" t="s">
        <v>17</v>
      </c>
      <c r="AE69" s="23" t="s">
        <v>17</v>
      </c>
      <c r="AG69" s="23" t="s">
        <v>17</v>
      </c>
      <c r="AH69" s="23" t="s">
        <v>17</v>
      </c>
      <c r="AI69" s="23" t="s">
        <v>17</v>
      </c>
      <c r="AJ69" s="23" t="s">
        <v>17</v>
      </c>
      <c r="AK69" s="23" t="s">
        <v>17</v>
      </c>
      <c r="AL69" s="23" t="s">
        <v>17</v>
      </c>
      <c r="AM69" s="23" t="s">
        <v>17</v>
      </c>
      <c r="AN69" s="23" t="s">
        <v>17</v>
      </c>
      <c r="AO69" s="23" t="s">
        <v>17</v>
      </c>
      <c r="AP69" s="23" t="s">
        <v>17</v>
      </c>
      <c r="AQ69" s="23" t="s">
        <v>17</v>
      </c>
      <c r="AR69" s="23" t="s">
        <v>17</v>
      </c>
    </row>
    <row r="70" spans="15:44" x14ac:dyDescent="0.25">
      <c r="O70" s="10" t="s">
        <v>154</v>
      </c>
      <c r="P70" s="10" t="s">
        <v>155</v>
      </c>
      <c r="Q70" s="12" t="s">
        <v>259</v>
      </c>
      <c r="R70" s="12" t="s">
        <v>259</v>
      </c>
      <c r="T70" s="23">
        <v>15</v>
      </c>
      <c r="U70" s="23" t="s">
        <v>17</v>
      </c>
      <c r="V70" s="23" t="s">
        <v>17</v>
      </c>
      <c r="W70" s="23" t="s">
        <v>17</v>
      </c>
      <c r="X70" s="23" t="s">
        <v>17</v>
      </c>
      <c r="Y70" s="23" t="s">
        <v>17</v>
      </c>
      <c r="Z70" s="23" t="s">
        <v>17</v>
      </c>
      <c r="AA70" s="23" t="s">
        <v>17</v>
      </c>
      <c r="AB70" s="23" t="s">
        <v>17</v>
      </c>
      <c r="AC70" s="23" t="s">
        <v>17</v>
      </c>
      <c r="AD70" s="23" t="s">
        <v>17</v>
      </c>
      <c r="AE70" s="23" t="s">
        <v>17</v>
      </c>
      <c r="AG70" s="23">
        <v>12</v>
      </c>
      <c r="AH70" s="23" t="s">
        <v>17</v>
      </c>
      <c r="AI70" s="23" t="s">
        <v>17</v>
      </c>
      <c r="AJ70" s="23" t="s">
        <v>17</v>
      </c>
      <c r="AK70" s="23" t="s">
        <v>17</v>
      </c>
      <c r="AL70" s="23" t="s">
        <v>17</v>
      </c>
      <c r="AM70" s="23" t="s">
        <v>17</v>
      </c>
      <c r="AN70" s="23" t="s">
        <v>17</v>
      </c>
      <c r="AO70" s="23" t="s">
        <v>17</v>
      </c>
      <c r="AP70" s="23" t="s">
        <v>17</v>
      </c>
      <c r="AQ70" s="23" t="s">
        <v>17</v>
      </c>
      <c r="AR70" s="23" t="s">
        <v>17</v>
      </c>
    </row>
    <row r="71" spans="15:44" x14ac:dyDescent="0.25">
      <c r="O71" s="10" t="s">
        <v>156</v>
      </c>
      <c r="P71" s="10" t="s">
        <v>157</v>
      </c>
      <c r="Q71" s="12" t="s">
        <v>260</v>
      </c>
      <c r="R71" s="23" t="s">
        <v>17</v>
      </c>
      <c r="T71" s="24">
        <v>15</v>
      </c>
      <c r="U71" s="23" t="s">
        <v>17</v>
      </c>
      <c r="V71" s="23" t="s">
        <v>17</v>
      </c>
      <c r="W71" s="23" t="s">
        <v>17</v>
      </c>
      <c r="X71" s="23" t="s">
        <v>17</v>
      </c>
      <c r="Y71" s="23" t="s">
        <v>17</v>
      </c>
      <c r="Z71" s="23" t="s">
        <v>17</v>
      </c>
      <c r="AA71" s="23" t="s">
        <v>17</v>
      </c>
      <c r="AB71" s="23" t="s">
        <v>17</v>
      </c>
      <c r="AC71" s="23" t="s">
        <v>17</v>
      </c>
      <c r="AD71" s="23" t="s">
        <v>17</v>
      </c>
      <c r="AE71" s="23" t="s">
        <v>17</v>
      </c>
      <c r="AG71" s="23" t="s">
        <v>17</v>
      </c>
      <c r="AH71" s="23" t="s">
        <v>17</v>
      </c>
      <c r="AI71" s="23" t="s">
        <v>17</v>
      </c>
      <c r="AJ71" s="23" t="s">
        <v>17</v>
      </c>
      <c r="AK71" s="23" t="s">
        <v>17</v>
      </c>
      <c r="AL71" s="23" t="s">
        <v>17</v>
      </c>
      <c r="AM71" s="23" t="s">
        <v>17</v>
      </c>
      <c r="AN71" s="23" t="s">
        <v>17</v>
      </c>
      <c r="AO71" s="23" t="s">
        <v>17</v>
      </c>
      <c r="AP71" s="23" t="s">
        <v>17</v>
      </c>
      <c r="AQ71" s="23" t="s">
        <v>17</v>
      </c>
      <c r="AR71" s="23" t="s">
        <v>17</v>
      </c>
    </row>
    <row r="72" spans="15:44" x14ac:dyDescent="0.25">
      <c r="O72" s="10" t="s">
        <v>158</v>
      </c>
      <c r="P72" s="10" t="s">
        <v>159</v>
      </c>
      <c r="Q72" s="12" t="s">
        <v>261</v>
      </c>
      <c r="R72" s="12" t="s">
        <v>262</v>
      </c>
      <c r="T72" s="23">
        <v>12</v>
      </c>
      <c r="U72" s="23">
        <v>13</v>
      </c>
      <c r="V72" s="23">
        <v>13</v>
      </c>
      <c r="W72" s="23">
        <v>13</v>
      </c>
      <c r="X72" s="23">
        <v>13</v>
      </c>
      <c r="Y72" s="23">
        <v>14</v>
      </c>
      <c r="Z72" s="23">
        <v>14</v>
      </c>
      <c r="AA72" s="23" t="s">
        <v>17</v>
      </c>
      <c r="AB72" s="23" t="s">
        <v>17</v>
      </c>
      <c r="AC72" s="23" t="s">
        <v>17</v>
      </c>
      <c r="AD72" s="23" t="s">
        <v>17</v>
      </c>
      <c r="AE72" s="23" t="s">
        <v>17</v>
      </c>
      <c r="AG72" s="24">
        <v>13</v>
      </c>
      <c r="AH72" s="23">
        <v>14</v>
      </c>
      <c r="AI72" s="23">
        <v>14</v>
      </c>
      <c r="AJ72" s="23">
        <v>14</v>
      </c>
      <c r="AK72" s="23">
        <v>14</v>
      </c>
      <c r="AL72" s="23">
        <v>14</v>
      </c>
      <c r="AM72" s="23">
        <v>13</v>
      </c>
      <c r="AN72" s="23">
        <v>13</v>
      </c>
      <c r="AO72" s="23" t="s">
        <v>17</v>
      </c>
      <c r="AP72" s="23" t="s">
        <v>17</v>
      </c>
      <c r="AQ72" s="23" t="s">
        <v>17</v>
      </c>
      <c r="AR72" s="23" t="s">
        <v>17</v>
      </c>
    </row>
    <row r="73" spans="15:44" x14ac:dyDescent="0.25">
      <c r="O73" s="10" t="s">
        <v>160</v>
      </c>
      <c r="P73" s="10" t="s">
        <v>161</v>
      </c>
      <c r="Q73" s="12" t="s">
        <v>263</v>
      </c>
      <c r="R73" s="23" t="s">
        <v>17</v>
      </c>
      <c r="T73" s="23">
        <v>15</v>
      </c>
      <c r="U73" s="23">
        <v>15</v>
      </c>
      <c r="V73" s="23">
        <v>15</v>
      </c>
      <c r="W73" s="23" t="s">
        <v>17</v>
      </c>
      <c r="X73" s="23" t="s">
        <v>17</v>
      </c>
      <c r="Y73" s="23" t="s">
        <v>17</v>
      </c>
      <c r="Z73" s="23" t="s">
        <v>17</v>
      </c>
      <c r="AA73" s="23" t="s">
        <v>17</v>
      </c>
      <c r="AB73" s="23" t="s">
        <v>17</v>
      </c>
      <c r="AC73" s="23" t="s">
        <v>17</v>
      </c>
      <c r="AD73" s="23" t="s">
        <v>17</v>
      </c>
      <c r="AE73" s="23" t="s">
        <v>17</v>
      </c>
      <c r="AG73" s="23" t="s">
        <v>17</v>
      </c>
      <c r="AH73" s="23" t="s">
        <v>17</v>
      </c>
      <c r="AI73" s="23" t="s">
        <v>17</v>
      </c>
      <c r="AJ73" s="23" t="s">
        <v>17</v>
      </c>
      <c r="AK73" s="23" t="s">
        <v>17</v>
      </c>
      <c r="AL73" s="23" t="s">
        <v>17</v>
      </c>
      <c r="AM73" s="23" t="s">
        <v>17</v>
      </c>
      <c r="AN73" s="23" t="s">
        <v>17</v>
      </c>
      <c r="AO73" s="23" t="s">
        <v>17</v>
      </c>
      <c r="AP73" s="23" t="s">
        <v>17</v>
      </c>
      <c r="AQ73" s="23" t="s">
        <v>17</v>
      </c>
      <c r="AR73" s="23" t="s">
        <v>17</v>
      </c>
    </row>
    <row r="74" spans="15:44" x14ac:dyDescent="0.25">
      <c r="O74" s="10" t="s">
        <v>162</v>
      </c>
      <c r="P74" s="10" t="s">
        <v>163</v>
      </c>
      <c r="Q74" s="12" t="s">
        <v>264</v>
      </c>
      <c r="R74" s="12" t="s">
        <v>264</v>
      </c>
      <c r="T74" s="24">
        <v>15</v>
      </c>
      <c r="U74" s="24">
        <v>20</v>
      </c>
      <c r="V74" s="23" t="s">
        <v>17</v>
      </c>
      <c r="W74" s="23" t="s">
        <v>17</v>
      </c>
      <c r="X74" s="23" t="s">
        <v>17</v>
      </c>
      <c r="Y74" s="23" t="s">
        <v>17</v>
      </c>
      <c r="Z74" s="23" t="s">
        <v>17</v>
      </c>
      <c r="AA74" s="23" t="s">
        <v>17</v>
      </c>
      <c r="AB74" s="23" t="s">
        <v>17</v>
      </c>
      <c r="AC74" s="23" t="s">
        <v>17</v>
      </c>
      <c r="AD74" s="23" t="s">
        <v>17</v>
      </c>
      <c r="AE74" s="23" t="s">
        <v>17</v>
      </c>
      <c r="AG74" s="23">
        <v>15</v>
      </c>
      <c r="AH74" s="23">
        <v>20</v>
      </c>
      <c r="AI74" s="23" t="s">
        <v>17</v>
      </c>
      <c r="AJ74" s="23" t="s">
        <v>17</v>
      </c>
      <c r="AK74" s="23" t="s">
        <v>17</v>
      </c>
      <c r="AL74" s="23" t="s">
        <v>17</v>
      </c>
      <c r="AM74" s="23" t="s">
        <v>17</v>
      </c>
      <c r="AN74" s="23" t="s">
        <v>17</v>
      </c>
      <c r="AO74" s="23" t="s">
        <v>17</v>
      </c>
      <c r="AP74" s="23" t="s">
        <v>17</v>
      </c>
      <c r="AQ74" s="23" t="s">
        <v>17</v>
      </c>
      <c r="AR74" s="23" t="s">
        <v>17</v>
      </c>
    </row>
    <row r="75" spans="15:44" x14ac:dyDescent="0.25">
      <c r="O75" s="10" t="s">
        <v>164</v>
      </c>
      <c r="P75" s="10" t="s">
        <v>165</v>
      </c>
      <c r="Q75" s="12" t="s">
        <v>265</v>
      </c>
      <c r="R75" s="12" t="s">
        <v>266</v>
      </c>
      <c r="T75" s="24">
        <v>13</v>
      </c>
      <c r="U75" s="24">
        <v>12</v>
      </c>
      <c r="V75" s="23">
        <v>12</v>
      </c>
      <c r="W75" s="23">
        <v>12</v>
      </c>
      <c r="X75" s="23">
        <v>12</v>
      </c>
      <c r="Y75" s="23">
        <v>12</v>
      </c>
      <c r="Z75" s="23">
        <v>15</v>
      </c>
      <c r="AA75" s="23">
        <v>19</v>
      </c>
      <c r="AB75" s="23">
        <v>19</v>
      </c>
      <c r="AC75" s="23">
        <v>19</v>
      </c>
      <c r="AD75" s="23">
        <v>18</v>
      </c>
      <c r="AE75" s="23">
        <v>17</v>
      </c>
      <c r="AG75" s="23">
        <v>13</v>
      </c>
      <c r="AH75" s="23" t="s">
        <v>17</v>
      </c>
      <c r="AI75" s="23" t="s">
        <v>17</v>
      </c>
      <c r="AJ75" s="23" t="s">
        <v>17</v>
      </c>
      <c r="AK75" s="23" t="s">
        <v>17</v>
      </c>
      <c r="AL75" s="23" t="s">
        <v>17</v>
      </c>
      <c r="AM75" s="23" t="s">
        <v>17</v>
      </c>
      <c r="AN75" s="23" t="s">
        <v>17</v>
      </c>
      <c r="AO75" s="23" t="s">
        <v>17</v>
      </c>
      <c r="AP75" s="23" t="s">
        <v>17</v>
      </c>
      <c r="AQ75" s="23" t="s">
        <v>17</v>
      </c>
      <c r="AR75" s="23" t="s">
        <v>17</v>
      </c>
    </row>
    <row r="76" spans="15:44" x14ac:dyDescent="0.25">
      <c r="O76" s="10" t="s">
        <v>166</v>
      </c>
      <c r="P76" s="10" t="s">
        <v>167</v>
      </c>
      <c r="Q76" s="12" t="s">
        <v>267</v>
      </c>
      <c r="R76" s="12" t="s">
        <v>267</v>
      </c>
      <c r="T76" s="24">
        <v>15</v>
      </c>
      <c r="U76" s="24">
        <v>15</v>
      </c>
      <c r="V76" s="24">
        <v>15</v>
      </c>
      <c r="W76" s="24">
        <v>15</v>
      </c>
      <c r="X76" s="23" t="s">
        <v>17</v>
      </c>
      <c r="Y76" s="23" t="s">
        <v>17</v>
      </c>
      <c r="Z76" s="23" t="s">
        <v>17</v>
      </c>
      <c r="AA76" s="23" t="s">
        <v>17</v>
      </c>
      <c r="AB76" s="23" t="s">
        <v>17</v>
      </c>
      <c r="AC76" s="23" t="s">
        <v>17</v>
      </c>
      <c r="AD76" s="23" t="s">
        <v>17</v>
      </c>
      <c r="AE76" s="23" t="s">
        <v>17</v>
      </c>
      <c r="AG76" s="24">
        <v>15</v>
      </c>
      <c r="AH76" s="24">
        <v>15</v>
      </c>
      <c r="AI76" s="24">
        <v>15</v>
      </c>
      <c r="AJ76" s="24">
        <v>15</v>
      </c>
      <c r="AK76" s="23" t="s">
        <v>17</v>
      </c>
      <c r="AL76" s="23" t="s">
        <v>17</v>
      </c>
      <c r="AM76" s="23" t="s">
        <v>17</v>
      </c>
      <c r="AN76" s="23" t="s">
        <v>17</v>
      </c>
      <c r="AO76" s="23" t="s">
        <v>17</v>
      </c>
      <c r="AP76" s="23" t="s">
        <v>17</v>
      </c>
      <c r="AQ76" s="23" t="s">
        <v>17</v>
      </c>
      <c r="AR76" s="23" t="s">
        <v>17</v>
      </c>
    </row>
    <row r="77" spans="15:44" x14ac:dyDescent="0.25">
      <c r="O77" s="10" t="s">
        <v>168</v>
      </c>
      <c r="P77" s="10" t="s">
        <v>169</v>
      </c>
      <c r="Q77" s="12" t="s">
        <v>268</v>
      </c>
      <c r="R77" s="23" t="s">
        <v>17</v>
      </c>
      <c r="T77" s="24">
        <v>11</v>
      </c>
      <c r="U77" s="24">
        <v>10</v>
      </c>
      <c r="V77" s="23" t="s">
        <v>17</v>
      </c>
      <c r="W77" s="23" t="s">
        <v>17</v>
      </c>
      <c r="X77" s="23" t="s">
        <v>17</v>
      </c>
      <c r="Y77" s="23" t="s">
        <v>17</v>
      </c>
      <c r="Z77" s="23" t="s">
        <v>17</v>
      </c>
      <c r="AA77" s="23" t="s">
        <v>17</v>
      </c>
      <c r="AB77" s="23" t="s">
        <v>17</v>
      </c>
      <c r="AC77" s="23" t="s">
        <v>17</v>
      </c>
      <c r="AD77" s="23" t="s">
        <v>17</v>
      </c>
      <c r="AE77" s="23" t="s">
        <v>17</v>
      </c>
      <c r="AG77" s="23" t="s">
        <v>17</v>
      </c>
      <c r="AH77" s="23" t="s">
        <v>17</v>
      </c>
      <c r="AI77" s="23" t="s">
        <v>17</v>
      </c>
      <c r="AJ77" s="23" t="s">
        <v>17</v>
      </c>
      <c r="AK77" s="23" t="s">
        <v>17</v>
      </c>
      <c r="AL77" s="23" t="s">
        <v>17</v>
      </c>
      <c r="AM77" s="23" t="s">
        <v>17</v>
      </c>
      <c r="AN77" s="23" t="s">
        <v>17</v>
      </c>
      <c r="AO77" s="23" t="s">
        <v>17</v>
      </c>
      <c r="AP77" s="23" t="s">
        <v>17</v>
      </c>
      <c r="AQ77" s="23" t="s">
        <v>17</v>
      </c>
      <c r="AR77" s="23" t="s">
        <v>17</v>
      </c>
    </row>
    <row r="78" spans="15:44" x14ac:dyDescent="0.25">
      <c r="O78" s="10" t="s">
        <v>170</v>
      </c>
      <c r="P78" s="10" t="s">
        <v>171</v>
      </c>
      <c r="Q78" s="12" t="s">
        <v>269</v>
      </c>
      <c r="R78" s="23" t="s">
        <v>17</v>
      </c>
      <c r="T78" s="24">
        <v>10</v>
      </c>
      <c r="U78" s="24">
        <v>10</v>
      </c>
      <c r="V78" s="23" t="s">
        <v>17</v>
      </c>
      <c r="W78" s="23" t="s">
        <v>17</v>
      </c>
      <c r="X78" s="23" t="s">
        <v>17</v>
      </c>
      <c r="Y78" s="23" t="s">
        <v>17</v>
      </c>
      <c r="Z78" s="23" t="s">
        <v>17</v>
      </c>
      <c r="AA78" s="23" t="s">
        <v>17</v>
      </c>
      <c r="AB78" s="23" t="s">
        <v>17</v>
      </c>
      <c r="AC78" s="23" t="s">
        <v>17</v>
      </c>
      <c r="AD78" s="23" t="s">
        <v>17</v>
      </c>
      <c r="AE78" s="23" t="s">
        <v>17</v>
      </c>
      <c r="AG78" s="23" t="s">
        <v>17</v>
      </c>
      <c r="AH78" s="23" t="s">
        <v>17</v>
      </c>
      <c r="AI78" s="23" t="s">
        <v>17</v>
      </c>
      <c r="AJ78" s="23" t="s">
        <v>17</v>
      </c>
      <c r="AK78" s="23" t="s">
        <v>17</v>
      </c>
      <c r="AL78" s="23" t="s">
        <v>17</v>
      </c>
      <c r="AM78" s="23" t="s">
        <v>17</v>
      </c>
      <c r="AN78" s="23" t="s">
        <v>17</v>
      </c>
      <c r="AO78" s="23" t="s">
        <v>17</v>
      </c>
      <c r="AP78" s="23" t="s">
        <v>17</v>
      </c>
      <c r="AQ78" s="23" t="s">
        <v>17</v>
      </c>
      <c r="AR78" s="23" t="s">
        <v>17</v>
      </c>
    </row>
    <row r="79" spans="15:44" x14ac:dyDescent="0.25">
      <c r="O79" s="11"/>
      <c r="Q79" s="12"/>
      <c r="R79" s="12"/>
      <c r="T79" s="23" t="s">
        <v>17</v>
      </c>
      <c r="U79" s="23" t="s">
        <v>17</v>
      </c>
      <c r="V79" s="23" t="s">
        <v>17</v>
      </c>
      <c r="W79" s="23" t="s">
        <v>17</v>
      </c>
      <c r="X79" s="23" t="s">
        <v>17</v>
      </c>
      <c r="Y79" s="23" t="s">
        <v>17</v>
      </c>
      <c r="Z79" s="23" t="s">
        <v>17</v>
      </c>
      <c r="AA79" s="23" t="s">
        <v>17</v>
      </c>
      <c r="AB79" s="23" t="s">
        <v>17</v>
      </c>
      <c r="AC79" s="23" t="s">
        <v>17</v>
      </c>
      <c r="AD79" s="23" t="s">
        <v>17</v>
      </c>
      <c r="AE79" s="23" t="s">
        <v>17</v>
      </c>
      <c r="AG79" s="23" t="s">
        <v>17</v>
      </c>
      <c r="AH79" s="23" t="s">
        <v>17</v>
      </c>
      <c r="AI79" s="23" t="s">
        <v>17</v>
      </c>
      <c r="AJ79" s="23" t="s">
        <v>17</v>
      </c>
      <c r="AK79" s="23" t="s">
        <v>17</v>
      </c>
      <c r="AL79" s="23" t="s">
        <v>17</v>
      </c>
      <c r="AM79" s="23" t="s">
        <v>17</v>
      </c>
      <c r="AN79" s="23" t="s">
        <v>17</v>
      </c>
      <c r="AO79" s="23" t="s">
        <v>17</v>
      </c>
      <c r="AP79" s="23" t="s">
        <v>17</v>
      </c>
      <c r="AQ79" s="23" t="s">
        <v>17</v>
      </c>
      <c r="AR79" s="23" t="s">
        <v>17</v>
      </c>
    </row>
    <row r="80" spans="15:44" x14ac:dyDescent="0.25">
      <c r="O80" s="11"/>
      <c r="P80" s="11"/>
      <c r="Q80" s="13"/>
      <c r="R80" s="13"/>
      <c r="S80" s="11"/>
      <c r="T80" s="23" t="s">
        <v>17</v>
      </c>
      <c r="U80" s="23" t="s">
        <v>17</v>
      </c>
      <c r="V80" s="23" t="s">
        <v>17</v>
      </c>
      <c r="W80" s="23" t="s">
        <v>17</v>
      </c>
      <c r="X80" s="23" t="s">
        <v>17</v>
      </c>
      <c r="Y80" s="23" t="s">
        <v>17</v>
      </c>
      <c r="Z80" s="23" t="s">
        <v>17</v>
      </c>
      <c r="AA80" s="23" t="s">
        <v>17</v>
      </c>
      <c r="AB80" s="23" t="s">
        <v>17</v>
      </c>
      <c r="AC80" s="23" t="s">
        <v>17</v>
      </c>
      <c r="AD80" s="23" t="s">
        <v>17</v>
      </c>
      <c r="AE80" s="23" t="s">
        <v>17</v>
      </c>
      <c r="AG80" s="23" t="s">
        <v>17</v>
      </c>
      <c r="AH80" s="23" t="s">
        <v>17</v>
      </c>
      <c r="AI80" s="23" t="s">
        <v>17</v>
      </c>
      <c r="AJ80" s="23" t="s">
        <v>17</v>
      </c>
      <c r="AK80" s="23" t="s">
        <v>17</v>
      </c>
      <c r="AL80" s="23" t="s">
        <v>17</v>
      </c>
      <c r="AM80" s="23" t="s">
        <v>17</v>
      </c>
      <c r="AN80" s="23" t="s">
        <v>17</v>
      </c>
      <c r="AO80" s="23" t="s">
        <v>17</v>
      </c>
      <c r="AP80" s="23" t="s">
        <v>17</v>
      </c>
      <c r="AQ80" s="23" t="s">
        <v>17</v>
      </c>
      <c r="AR80" s="23" t="s">
        <v>17</v>
      </c>
    </row>
    <row r="81" spans="15:45" x14ac:dyDescent="0.25">
      <c r="O81" s="14">
        <v>1</v>
      </c>
      <c r="P81" s="14">
        <f>O81+1</f>
        <v>2</v>
      </c>
      <c r="Q81" s="14">
        <f t="shared" ref="Q81:R81" si="0">P81+1</f>
        <v>3</v>
      </c>
      <c r="R81" s="14">
        <f t="shared" si="0"/>
        <v>4</v>
      </c>
      <c r="S81" s="14">
        <v>5</v>
      </c>
      <c r="T81" s="14">
        <v>6</v>
      </c>
      <c r="U81" s="14">
        <f t="shared" ref="U81:AS81" si="1">T81+1</f>
        <v>7</v>
      </c>
      <c r="V81" s="14">
        <f t="shared" si="1"/>
        <v>8</v>
      </c>
      <c r="W81" s="14">
        <f t="shared" si="1"/>
        <v>9</v>
      </c>
      <c r="X81" s="14">
        <f t="shared" si="1"/>
        <v>10</v>
      </c>
      <c r="Y81" s="14">
        <f t="shared" si="1"/>
        <v>11</v>
      </c>
      <c r="Z81" s="14">
        <f t="shared" si="1"/>
        <v>12</v>
      </c>
      <c r="AA81" s="14">
        <f t="shared" si="1"/>
        <v>13</v>
      </c>
      <c r="AB81" s="14">
        <f t="shared" si="1"/>
        <v>14</v>
      </c>
      <c r="AC81" s="14">
        <f t="shared" si="1"/>
        <v>15</v>
      </c>
      <c r="AD81" s="14">
        <f t="shared" si="1"/>
        <v>16</v>
      </c>
      <c r="AE81" s="14">
        <f t="shared" si="1"/>
        <v>17</v>
      </c>
      <c r="AF81" s="14">
        <f t="shared" si="1"/>
        <v>18</v>
      </c>
      <c r="AG81" s="14">
        <f t="shared" si="1"/>
        <v>19</v>
      </c>
      <c r="AH81" s="14">
        <f t="shared" si="1"/>
        <v>20</v>
      </c>
      <c r="AI81" s="14">
        <f t="shared" si="1"/>
        <v>21</v>
      </c>
      <c r="AJ81" s="14">
        <f t="shared" si="1"/>
        <v>22</v>
      </c>
      <c r="AK81" s="14">
        <f t="shared" si="1"/>
        <v>23</v>
      </c>
      <c r="AL81" s="14">
        <f t="shared" si="1"/>
        <v>24</v>
      </c>
      <c r="AM81" s="14">
        <f t="shared" si="1"/>
        <v>25</v>
      </c>
      <c r="AN81" s="14">
        <f t="shared" si="1"/>
        <v>26</v>
      </c>
      <c r="AO81" s="14">
        <f t="shared" si="1"/>
        <v>27</v>
      </c>
      <c r="AP81" s="14">
        <f t="shared" si="1"/>
        <v>28</v>
      </c>
      <c r="AQ81" s="14">
        <f t="shared" si="1"/>
        <v>29</v>
      </c>
      <c r="AR81" s="14">
        <f t="shared" si="1"/>
        <v>30</v>
      </c>
      <c r="AS81" s="14">
        <f t="shared" si="1"/>
        <v>31</v>
      </c>
    </row>
    <row r="82" spans="15:45" x14ac:dyDescent="0.25">
      <c r="Q82" s="10"/>
      <c r="R82" s="10"/>
    </row>
    <row r="83" spans="15:45" x14ac:dyDescent="0.25">
      <c r="O83" s="15"/>
      <c r="P83" s="15"/>
      <c r="Q83" s="16"/>
      <c r="R83" s="16"/>
      <c r="S83" s="15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5:45" x14ac:dyDescent="0.25">
      <c r="O84" s="15"/>
      <c r="P84" s="15"/>
      <c r="Q84" s="16"/>
      <c r="R84" s="16"/>
      <c r="S84" s="15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5:45" x14ac:dyDescent="0.25">
      <c r="O85" s="15"/>
      <c r="P85" s="15"/>
      <c r="Q85" s="16"/>
      <c r="R85" s="16"/>
      <c r="S85" s="15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</row>
    <row r="94" spans="15:45" x14ac:dyDescent="0.25">
      <c r="O94" s="15"/>
      <c r="P94" s="15"/>
      <c r="Q94" s="16"/>
      <c r="R94" s="16"/>
      <c r="S94" s="15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</row>
    <row r="95" spans="15:45" x14ac:dyDescent="0.25">
      <c r="O95" s="15"/>
      <c r="P95" s="15"/>
      <c r="Q95" s="16"/>
      <c r="R95" s="16"/>
      <c r="S95" s="15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</row>
    <row r="96" spans="15:45" x14ac:dyDescent="0.25">
      <c r="O96" s="15"/>
      <c r="P96" s="15"/>
      <c r="Q96" s="16"/>
      <c r="R96" s="16"/>
      <c r="S96" s="15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</row>
    <row r="97" spans="15:45" x14ac:dyDescent="0.25">
      <c r="O97" s="15"/>
      <c r="P97" s="15"/>
      <c r="Q97" s="16"/>
      <c r="R97" s="16"/>
      <c r="S97" s="15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</row>
    <row r="98" spans="15:45" x14ac:dyDescent="0.25">
      <c r="O98" s="15"/>
      <c r="P98" s="15"/>
      <c r="Q98" s="16"/>
      <c r="R98" s="16"/>
      <c r="S98" s="15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</row>
    <row r="102" spans="15:45" x14ac:dyDescent="0.25">
      <c r="Q102" s="10"/>
      <c r="R102" s="10"/>
    </row>
    <row r="105" spans="15:45" x14ac:dyDescent="0.25">
      <c r="Q105" s="10"/>
      <c r="R105" s="10"/>
    </row>
    <row r="106" spans="15:45" x14ac:dyDescent="0.25">
      <c r="Q106" s="10"/>
      <c r="R106" s="10"/>
    </row>
    <row r="107" spans="15:45" x14ac:dyDescent="0.25">
      <c r="Q107" s="10"/>
      <c r="R107" s="10"/>
    </row>
    <row r="108" spans="15:45" x14ac:dyDescent="0.25">
      <c r="Q108" s="10"/>
      <c r="R108" s="10"/>
    </row>
    <row r="109" spans="15:45" x14ac:dyDescent="0.25">
      <c r="Q109" s="10"/>
      <c r="R109" s="10"/>
    </row>
    <row r="110" spans="15:45" x14ac:dyDescent="0.25">
      <c r="Q110" s="10"/>
      <c r="R110" s="10"/>
    </row>
    <row r="111" spans="15:45" x14ac:dyDescent="0.25">
      <c r="Q111" s="10"/>
      <c r="R111" s="10"/>
    </row>
    <row r="112" spans="15:45" x14ac:dyDescent="0.25">
      <c r="Q112" s="10"/>
      <c r="R112" s="10"/>
    </row>
    <row r="113" spans="17:18" x14ac:dyDescent="0.25">
      <c r="Q113" s="10"/>
      <c r="R113" s="10"/>
    </row>
    <row r="114" spans="17:18" x14ac:dyDescent="0.25">
      <c r="Q114" s="10"/>
      <c r="R114" s="10"/>
    </row>
    <row r="115" spans="17:18" x14ac:dyDescent="0.25">
      <c r="Q115" s="10"/>
      <c r="R115" s="10"/>
    </row>
    <row r="116" spans="17:18" x14ac:dyDescent="0.25">
      <c r="Q116" s="10"/>
      <c r="R116" s="10"/>
    </row>
    <row r="237" spans="17:18" x14ac:dyDescent="0.25">
      <c r="Q237" s="10"/>
      <c r="R237" s="10"/>
    </row>
    <row r="238" spans="17:18" x14ac:dyDescent="0.25">
      <c r="Q238" s="10"/>
      <c r="R238" s="10"/>
    </row>
    <row r="239" spans="17:18" x14ac:dyDescent="0.25">
      <c r="Q239" s="10"/>
      <c r="R239" s="10"/>
    </row>
    <row r="240" spans="17:18" x14ac:dyDescent="0.25">
      <c r="Q240" s="10"/>
      <c r="R240" s="10"/>
    </row>
    <row r="274" spans="15:45" x14ac:dyDescent="0.25"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</row>
    <row r="275" spans="15:45" x14ac:dyDescent="0.25"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</row>
    <row r="276" spans="15:45" x14ac:dyDescent="0.25"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</row>
    <row r="277" spans="15:45" x14ac:dyDescent="0.25"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</row>
    <row r="278" spans="15:45" x14ac:dyDescent="0.25"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</row>
    <row r="279" spans="15:45" x14ac:dyDescent="0.25"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</row>
    <row r="280" spans="15:45" x14ac:dyDescent="0.25"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</row>
    <row r="300" spans="17:18" x14ac:dyDescent="0.25">
      <c r="Q300" s="10"/>
      <c r="R300" s="10"/>
    </row>
    <row r="301" spans="17:18" x14ac:dyDescent="0.25">
      <c r="Q301" s="10"/>
      <c r="R301" s="10"/>
    </row>
    <row r="302" spans="17:18" x14ac:dyDescent="0.25">
      <c r="Q302" s="10"/>
      <c r="R302" s="10"/>
    </row>
    <row r="303" spans="17:18" x14ac:dyDescent="0.25">
      <c r="Q303" s="10"/>
      <c r="R303" s="10"/>
    </row>
    <row r="304" spans="17:18" x14ac:dyDescent="0.25">
      <c r="Q304" s="10"/>
      <c r="R304" s="10"/>
    </row>
    <row r="475" spans="17:18" x14ac:dyDescent="0.25">
      <c r="Q475" s="10"/>
      <c r="R475" s="10"/>
    </row>
  </sheetData>
  <mergeCells count="5">
    <mergeCell ref="A2:M2"/>
    <mergeCell ref="B26:M26"/>
    <mergeCell ref="A26:A27"/>
    <mergeCell ref="A12:A13"/>
    <mergeCell ref="B12:M12"/>
  </mergeCells>
  <dataValidations count="1">
    <dataValidation type="list" allowBlank="1" showInputMessage="1" showErrorMessage="1" sqref="C4:H4">
      <formula1>$O$4:$O$78</formula1>
    </dataValidation>
  </dataValidations>
  <printOptions horizontalCentered="1"/>
  <pageMargins left="0.51181102362204722" right="0.70866141732283472" top="0.35433070866141736" bottom="0.35433070866141736" header="0.31496062992125984" footer="0.31496062992125984"/>
  <pageSetup paperSize="9" scale="98" orientation="landscape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78"/>
  <sheetViews>
    <sheetView showGridLines="0" showZeros="0" tabSelected="1" zoomScaleNormal="100" workbookViewId="0">
      <selection activeCell="V10" sqref="V10"/>
    </sheetView>
  </sheetViews>
  <sheetFormatPr defaultRowHeight="15" x14ac:dyDescent="0.25"/>
  <cols>
    <col min="1" max="1" width="17.7109375" customWidth="1"/>
    <col min="13" max="13" width="9.140625" customWidth="1"/>
    <col min="14" max="14" width="9.140625" style="51" customWidth="1"/>
    <col min="15" max="90" width="3.85546875" style="51" customWidth="1"/>
    <col min="91" max="92" width="9.140625" style="51" customWidth="1"/>
  </cols>
  <sheetData>
    <row r="1" spans="1:92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92" x14ac:dyDescent="0.25">
      <c r="A2" s="79" t="s">
        <v>334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92" x14ac:dyDescent="0.25">
      <c r="O3" s="50" t="s">
        <v>301</v>
      </c>
      <c r="P3" s="50" t="s">
        <v>302</v>
      </c>
      <c r="Q3" s="50" t="s">
        <v>303</v>
      </c>
      <c r="R3" s="50" t="s">
        <v>304</v>
      </c>
      <c r="T3" s="50" t="s">
        <v>2</v>
      </c>
      <c r="U3" s="50" t="s">
        <v>3</v>
      </c>
      <c r="V3" s="50" t="s">
        <v>4</v>
      </c>
      <c r="W3" s="50" t="s">
        <v>5</v>
      </c>
      <c r="X3" s="50" t="s">
        <v>6</v>
      </c>
      <c r="Y3" s="50" t="s">
        <v>7</v>
      </c>
      <c r="Z3" s="50" t="s">
        <v>8</v>
      </c>
      <c r="AA3" s="50" t="s">
        <v>9</v>
      </c>
      <c r="AB3" s="50" t="s">
        <v>10</v>
      </c>
      <c r="AC3" s="50" t="s">
        <v>11</v>
      </c>
      <c r="AD3" s="50" t="s">
        <v>12</v>
      </c>
      <c r="AE3" s="50" t="s">
        <v>13</v>
      </c>
      <c r="AF3" s="50" t="s">
        <v>300</v>
      </c>
      <c r="AG3" s="50" t="s">
        <v>301</v>
      </c>
      <c r="AH3" s="50" t="s">
        <v>302</v>
      </c>
      <c r="AI3" s="50" t="s">
        <v>303</v>
      </c>
      <c r="AJ3" s="50" t="s">
        <v>304</v>
      </c>
      <c r="AL3" s="50" t="s">
        <v>2</v>
      </c>
      <c r="AM3" s="50" t="s">
        <v>3</v>
      </c>
      <c r="AN3" s="50" t="s">
        <v>4</v>
      </c>
      <c r="AO3" s="50" t="s">
        <v>5</v>
      </c>
      <c r="AP3" s="50" t="s">
        <v>6</v>
      </c>
      <c r="AQ3" s="50" t="s">
        <v>7</v>
      </c>
      <c r="AR3" s="50" t="s">
        <v>8</v>
      </c>
      <c r="AS3" s="50" t="s">
        <v>9</v>
      </c>
      <c r="AT3" s="50" t="s">
        <v>10</v>
      </c>
      <c r="AU3" s="50" t="s">
        <v>11</v>
      </c>
      <c r="AV3" s="50" t="s">
        <v>12</v>
      </c>
      <c r="AW3" s="50" t="s">
        <v>13</v>
      </c>
      <c r="AX3" s="50" t="s">
        <v>300</v>
      </c>
      <c r="AY3" s="50" t="s">
        <v>301</v>
      </c>
      <c r="AZ3" s="50" t="s">
        <v>302</v>
      </c>
      <c r="BA3" s="50" t="s">
        <v>303</v>
      </c>
      <c r="BB3" s="50" t="s">
        <v>304</v>
      </c>
      <c r="BD3" s="50" t="s">
        <v>2</v>
      </c>
      <c r="BE3" s="50" t="s">
        <v>3</v>
      </c>
      <c r="BF3" s="50" t="s">
        <v>4</v>
      </c>
      <c r="BG3" s="50" t="s">
        <v>5</v>
      </c>
      <c r="BH3" s="50" t="s">
        <v>6</v>
      </c>
      <c r="BI3" s="50" t="s">
        <v>7</v>
      </c>
      <c r="BJ3" s="50" t="s">
        <v>8</v>
      </c>
      <c r="BK3" s="50" t="s">
        <v>9</v>
      </c>
      <c r="BL3" s="50" t="s">
        <v>10</v>
      </c>
      <c r="BM3" s="50" t="s">
        <v>11</v>
      </c>
      <c r="BN3" s="50" t="s">
        <v>12</v>
      </c>
      <c r="BO3" s="50" t="s">
        <v>13</v>
      </c>
      <c r="BP3" s="50" t="s">
        <v>300</v>
      </c>
      <c r="BQ3" s="50" t="s">
        <v>301</v>
      </c>
      <c r="BR3" s="50" t="s">
        <v>302</v>
      </c>
      <c r="BS3" s="50" t="s">
        <v>303</v>
      </c>
      <c r="BT3" s="50" t="s">
        <v>304</v>
      </c>
      <c r="BV3" s="50" t="s">
        <v>2</v>
      </c>
      <c r="BW3" s="50" t="s">
        <v>3</v>
      </c>
      <c r="BX3" s="50" t="s">
        <v>4</v>
      </c>
      <c r="BY3" s="50" t="s">
        <v>5</v>
      </c>
      <c r="BZ3" s="50" t="s">
        <v>6</v>
      </c>
      <c r="CA3" s="50" t="s">
        <v>7</v>
      </c>
      <c r="CB3" s="50" t="s">
        <v>8</v>
      </c>
      <c r="CC3" s="50" t="s">
        <v>9</v>
      </c>
      <c r="CD3" s="50" t="s">
        <v>10</v>
      </c>
      <c r="CE3" s="50" t="s">
        <v>11</v>
      </c>
      <c r="CF3" s="50" t="s">
        <v>12</v>
      </c>
      <c r="CG3" s="50" t="s">
        <v>13</v>
      </c>
      <c r="CH3" s="50" t="s">
        <v>300</v>
      </c>
      <c r="CI3" s="50" t="s">
        <v>301</v>
      </c>
      <c r="CJ3" s="50" t="s">
        <v>302</v>
      </c>
      <c r="CK3" s="50" t="s">
        <v>303</v>
      </c>
      <c r="CL3" s="50" t="s">
        <v>304</v>
      </c>
    </row>
    <row r="4" spans="1:92" ht="37.5" customHeight="1" x14ac:dyDescent="0.25">
      <c r="A4" s="1" t="s">
        <v>18</v>
      </c>
      <c r="B4" s="2"/>
      <c r="C4" s="88"/>
      <c r="D4" s="88"/>
      <c r="E4" s="88"/>
      <c r="F4" s="88"/>
      <c r="G4" s="88"/>
      <c r="H4" s="88"/>
      <c r="O4" s="70" t="s">
        <v>296</v>
      </c>
      <c r="P4" s="70" t="s">
        <v>296</v>
      </c>
      <c r="Q4" s="70" t="s">
        <v>296</v>
      </c>
      <c r="R4" s="70" t="s">
        <v>296</v>
      </c>
      <c r="S4" s="50">
        <v>7</v>
      </c>
      <c r="T4" s="70" t="s">
        <v>296</v>
      </c>
      <c r="U4" s="70" t="s">
        <v>296</v>
      </c>
      <c r="V4" s="70" t="s">
        <v>296</v>
      </c>
      <c r="W4" s="70" t="s">
        <v>296</v>
      </c>
      <c r="X4" s="70" t="s">
        <v>296</v>
      </c>
      <c r="Y4" s="70" t="s">
        <v>296</v>
      </c>
      <c r="Z4" s="70" t="s">
        <v>296</v>
      </c>
      <c r="AA4" s="70" t="s">
        <v>296</v>
      </c>
      <c r="AB4" s="70" t="s">
        <v>296</v>
      </c>
      <c r="AC4" s="70" t="s">
        <v>296</v>
      </c>
      <c r="AD4" s="70" t="s">
        <v>296</v>
      </c>
      <c r="AE4" s="70" t="s">
        <v>296</v>
      </c>
      <c r="AF4" s="70" t="s">
        <v>296</v>
      </c>
      <c r="AG4" s="70" t="s">
        <v>296</v>
      </c>
      <c r="AH4" s="70" t="s">
        <v>296</v>
      </c>
      <c r="AI4" s="70" t="s">
        <v>296</v>
      </c>
      <c r="AJ4" s="70" t="s">
        <v>296</v>
      </c>
      <c r="AK4" s="50">
        <v>8</v>
      </c>
      <c r="AL4" s="70" t="s">
        <v>296</v>
      </c>
      <c r="AM4" s="70" t="s">
        <v>296</v>
      </c>
      <c r="AN4" s="70" t="s">
        <v>296</v>
      </c>
      <c r="AO4" s="70" t="s">
        <v>296</v>
      </c>
      <c r="AP4" s="70" t="s">
        <v>296</v>
      </c>
      <c r="AQ4" s="70" t="s">
        <v>296</v>
      </c>
      <c r="AR4" s="70" t="s">
        <v>296</v>
      </c>
      <c r="AS4" s="70" t="s">
        <v>296</v>
      </c>
      <c r="AT4" s="70" t="s">
        <v>296</v>
      </c>
      <c r="AU4" s="70" t="s">
        <v>296</v>
      </c>
      <c r="AV4" s="70" t="s">
        <v>296</v>
      </c>
      <c r="AW4" s="70" t="s">
        <v>296</v>
      </c>
      <c r="AX4" s="70" t="s">
        <v>296</v>
      </c>
      <c r="AY4" s="70" t="s">
        <v>296</v>
      </c>
      <c r="AZ4" s="70" t="s">
        <v>296</v>
      </c>
      <c r="BA4" s="70" t="s">
        <v>296</v>
      </c>
      <c r="BB4" s="70" t="s">
        <v>296</v>
      </c>
      <c r="BC4" s="50">
        <v>9</v>
      </c>
      <c r="BD4" s="70" t="s">
        <v>296</v>
      </c>
      <c r="BE4" s="70" t="s">
        <v>296</v>
      </c>
      <c r="BF4" s="70" t="s">
        <v>296</v>
      </c>
      <c r="BG4" s="70" t="s">
        <v>296</v>
      </c>
      <c r="BH4" s="70" t="s">
        <v>296</v>
      </c>
      <c r="BI4" s="70" t="s">
        <v>296</v>
      </c>
      <c r="BJ4" s="70" t="s">
        <v>296</v>
      </c>
      <c r="BK4" s="70" t="s">
        <v>296</v>
      </c>
      <c r="BL4" s="70" t="s">
        <v>296</v>
      </c>
      <c r="BM4" s="70" t="s">
        <v>296</v>
      </c>
      <c r="BN4" s="70" t="s">
        <v>296</v>
      </c>
      <c r="BO4" s="70" t="s">
        <v>296</v>
      </c>
      <c r="BP4" s="70" t="s">
        <v>296</v>
      </c>
      <c r="BQ4" s="70" t="s">
        <v>296</v>
      </c>
      <c r="BR4" s="70" t="s">
        <v>296</v>
      </c>
      <c r="BS4" s="70" t="s">
        <v>296</v>
      </c>
      <c r="BT4" s="70" t="s">
        <v>296</v>
      </c>
      <c r="BU4" s="50">
        <v>10</v>
      </c>
      <c r="BV4" s="70" t="s">
        <v>296</v>
      </c>
      <c r="BW4" s="70" t="s">
        <v>296</v>
      </c>
      <c r="BX4" s="70" t="s">
        <v>296</v>
      </c>
      <c r="BY4" s="70" t="s">
        <v>296</v>
      </c>
      <c r="BZ4" s="70" t="s">
        <v>296</v>
      </c>
      <c r="CA4" s="70" t="s">
        <v>296</v>
      </c>
      <c r="CB4" s="70" t="s">
        <v>296</v>
      </c>
      <c r="CC4" s="70" t="s">
        <v>296</v>
      </c>
      <c r="CD4" s="70" t="s">
        <v>296</v>
      </c>
      <c r="CE4" s="70" t="s">
        <v>296</v>
      </c>
      <c r="CF4" s="70" t="s">
        <v>296</v>
      </c>
      <c r="CG4" s="70" t="s">
        <v>296</v>
      </c>
      <c r="CH4" s="70" t="s">
        <v>296</v>
      </c>
      <c r="CI4" s="70" t="s">
        <v>296</v>
      </c>
      <c r="CJ4" s="70" t="s">
        <v>296</v>
      </c>
      <c r="CK4" s="70" t="s">
        <v>296</v>
      </c>
      <c r="CL4" s="70" t="s">
        <v>296</v>
      </c>
    </row>
    <row r="5" spans="1:92" x14ac:dyDescent="0.25">
      <c r="A5" s="3"/>
      <c r="B5" s="2"/>
      <c r="C5" s="4"/>
      <c r="D5" s="4"/>
      <c r="E5" s="4"/>
      <c r="F5" s="4"/>
      <c r="G5" s="4"/>
      <c r="H5" s="4"/>
      <c r="O5" s="70" t="s">
        <v>296</v>
      </c>
      <c r="P5" s="70" t="s">
        <v>296</v>
      </c>
      <c r="Q5" s="70" t="s">
        <v>296</v>
      </c>
      <c r="R5" s="70" t="s">
        <v>296</v>
      </c>
      <c r="S5" s="50"/>
      <c r="T5" s="74">
        <v>15</v>
      </c>
      <c r="U5" s="74">
        <v>12</v>
      </c>
      <c r="V5" s="70" t="s">
        <v>296</v>
      </c>
      <c r="W5" s="70" t="s">
        <v>296</v>
      </c>
      <c r="X5" s="70" t="s">
        <v>296</v>
      </c>
      <c r="Y5" s="70" t="s">
        <v>296</v>
      </c>
      <c r="Z5" s="70" t="s">
        <v>296</v>
      </c>
      <c r="AA5" s="70" t="s">
        <v>296</v>
      </c>
      <c r="AB5" s="70" t="s">
        <v>296</v>
      </c>
      <c r="AC5" s="70" t="s">
        <v>296</v>
      </c>
      <c r="AD5" s="70" t="s">
        <v>296</v>
      </c>
      <c r="AE5" s="70" t="s">
        <v>296</v>
      </c>
      <c r="AF5" s="70" t="s">
        <v>296</v>
      </c>
      <c r="AG5" s="70" t="s">
        <v>296</v>
      </c>
      <c r="AH5" s="70" t="s">
        <v>296</v>
      </c>
      <c r="AI5" s="70" t="s">
        <v>296</v>
      </c>
      <c r="AJ5" s="70" t="s">
        <v>296</v>
      </c>
      <c r="AK5" s="50"/>
      <c r="AL5" s="70">
        <v>12</v>
      </c>
      <c r="AM5" s="70" t="s">
        <v>296</v>
      </c>
      <c r="AN5" s="70" t="s">
        <v>296</v>
      </c>
      <c r="AO5" s="70" t="s">
        <v>296</v>
      </c>
      <c r="AP5" s="70" t="s">
        <v>296</v>
      </c>
      <c r="AQ5" s="70" t="s">
        <v>296</v>
      </c>
      <c r="AR5" s="70" t="s">
        <v>296</v>
      </c>
      <c r="AS5" s="70" t="s">
        <v>296</v>
      </c>
      <c r="AT5" s="70" t="s">
        <v>296</v>
      </c>
      <c r="AU5" s="70" t="s">
        <v>296</v>
      </c>
      <c r="AV5" s="70" t="s">
        <v>296</v>
      </c>
      <c r="AW5" s="70" t="s">
        <v>296</v>
      </c>
      <c r="AX5" s="70" t="s">
        <v>296</v>
      </c>
      <c r="AY5" s="70" t="s">
        <v>296</v>
      </c>
      <c r="AZ5" s="70" t="s">
        <v>296</v>
      </c>
      <c r="BA5" s="70" t="s">
        <v>296</v>
      </c>
      <c r="BB5" s="70" t="s">
        <v>296</v>
      </c>
      <c r="BC5" s="50"/>
      <c r="BD5" s="74">
        <v>15</v>
      </c>
      <c r="BE5" s="70" t="s">
        <v>296</v>
      </c>
      <c r="BF5" s="70" t="s">
        <v>296</v>
      </c>
      <c r="BG5" s="70" t="s">
        <v>296</v>
      </c>
      <c r="BH5" s="70" t="s">
        <v>296</v>
      </c>
      <c r="BI5" s="70" t="s">
        <v>296</v>
      </c>
      <c r="BJ5" s="70" t="s">
        <v>296</v>
      </c>
      <c r="BK5" s="70" t="s">
        <v>296</v>
      </c>
      <c r="BL5" s="70" t="s">
        <v>296</v>
      </c>
      <c r="BM5" s="70" t="s">
        <v>296</v>
      </c>
      <c r="BN5" s="70" t="s">
        <v>296</v>
      </c>
      <c r="BO5" s="70" t="s">
        <v>296</v>
      </c>
      <c r="BP5" s="70" t="s">
        <v>296</v>
      </c>
      <c r="BQ5" s="70" t="s">
        <v>296</v>
      </c>
      <c r="BR5" s="70" t="s">
        <v>296</v>
      </c>
      <c r="BS5" s="70" t="s">
        <v>296</v>
      </c>
      <c r="BT5" s="70" t="s">
        <v>296</v>
      </c>
      <c r="BU5" s="50"/>
      <c r="BV5" s="70" t="s">
        <v>296</v>
      </c>
      <c r="BW5" s="70" t="s">
        <v>296</v>
      </c>
      <c r="BX5" s="70" t="s">
        <v>296</v>
      </c>
      <c r="BY5" s="70" t="s">
        <v>296</v>
      </c>
      <c r="BZ5" s="70" t="s">
        <v>296</v>
      </c>
      <c r="CA5" s="70" t="s">
        <v>296</v>
      </c>
      <c r="CB5" s="70" t="s">
        <v>296</v>
      </c>
      <c r="CC5" s="70" t="s">
        <v>296</v>
      </c>
      <c r="CD5" s="70" t="s">
        <v>296</v>
      </c>
      <c r="CE5" s="70" t="s">
        <v>296</v>
      </c>
      <c r="CF5" s="70" t="s">
        <v>296</v>
      </c>
      <c r="CG5" s="70" t="s">
        <v>296</v>
      </c>
      <c r="CH5" s="70" t="s">
        <v>296</v>
      </c>
      <c r="CI5" s="70" t="s">
        <v>296</v>
      </c>
      <c r="CJ5" s="70" t="s">
        <v>296</v>
      </c>
      <c r="CK5" s="70" t="s">
        <v>296</v>
      </c>
      <c r="CL5" s="70" t="s">
        <v>296</v>
      </c>
    </row>
    <row r="6" spans="1:92" x14ac:dyDescent="0.25">
      <c r="A6" s="1" t="s">
        <v>20</v>
      </c>
      <c r="B6" s="2"/>
      <c r="C6" s="4"/>
      <c r="D6" s="4"/>
      <c r="E6" s="4"/>
      <c r="F6" s="4"/>
      <c r="G6" s="4"/>
      <c r="H6" s="4"/>
      <c r="O6" s="70" t="s">
        <v>296</v>
      </c>
      <c r="P6" s="70" t="s">
        <v>296</v>
      </c>
      <c r="Q6" s="70" t="s">
        <v>296</v>
      </c>
      <c r="R6" s="70" t="s">
        <v>296</v>
      </c>
      <c r="S6" s="50"/>
      <c r="T6" s="70" t="s">
        <v>296</v>
      </c>
      <c r="U6" s="70" t="s">
        <v>296</v>
      </c>
      <c r="V6" s="70" t="s">
        <v>296</v>
      </c>
      <c r="W6" s="70" t="s">
        <v>296</v>
      </c>
      <c r="X6" s="70" t="s">
        <v>296</v>
      </c>
      <c r="Y6" s="70" t="s">
        <v>296</v>
      </c>
      <c r="Z6" s="70" t="s">
        <v>296</v>
      </c>
      <c r="AA6" s="70" t="s">
        <v>296</v>
      </c>
      <c r="AB6" s="70" t="s">
        <v>296</v>
      </c>
      <c r="AC6" s="70" t="s">
        <v>296</v>
      </c>
      <c r="AD6" s="70" t="s">
        <v>296</v>
      </c>
      <c r="AE6" s="70" t="s">
        <v>296</v>
      </c>
      <c r="AF6" s="70" t="s">
        <v>296</v>
      </c>
      <c r="AG6" s="70" t="s">
        <v>296</v>
      </c>
      <c r="AH6" s="70" t="s">
        <v>296</v>
      </c>
      <c r="AI6" s="70" t="s">
        <v>296</v>
      </c>
      <c r="AJ6" s="70" t="s">
        <v>296</v>
      </c>
      <c r="AK6" s="50"/>
      <c r="AL6" s="70" t="s">
        <v>296</v>
      </c>
      <c r="AM6" s="70" t="s">
        <v>296</v>
      </c>
      <c r="AN6" s="70" t="s">
        <v>296</v>
      </c>
      <c r="AO6" s="70" t="s">
        <v>296</v>
      </c>
      <c r="AP6" s="70" t="s">
        <v>296</v>
      </c>
      <c r="AQ6" s="70" t="s">
        <v>296</v>
      </c>
      <c r="AR6" s="70" t="s">
        <v>296</v>
      </c>
      <c r="AS6" s="70" t="s">
        <v>296</v>
      </c>
      <c r="AT6" s="70" t="s">
        <v>296</v>
      </c>
      <c r="AU6" s="70" t="s">
        <v>296</v>
      </c>
      <c r="AV6" s="70" t="s">
        <v>296</v>
      </c>
      <c r="AW6" s="70" t="s">
        <v>296</v>
      </c>
      <c r="AX6" s="70" t="s">
        <v>296</v>
      </c>
      <c r="AY6" s="70" t="s">
        <v>296</v>
      </c>
      <c r="AZ6" s="70" t="s">
        <v>296</v>
      </c>
      <c r="BA6" s="70" t="s">
        <v>296</v>
      </c>
      <c r="BB6" s="70" t="s">
        <v>296</v>
      </c>
      <c r="BC6" s="50"/>
      <c r="BD6" s="70" t="s">
        <v>296</v>
      </c>
      <c r="BE6" s="70" t="s">
        <v>296</v>
      </c>
      <c r="BF6" s="70" t="s">
        <v>296</v>
      </c>
      <c r="BG6" s="70" t="s">
        <v>296</v>
      </c>
      <c r="BH6" s="70" t="s">
        <v>296</v>
      </c>
      <c r="BI6" s="70" t="s">
        <v>296</v>
      </c>
      <c r="BJ6" s="70" t="s">
        <v>296</v>
      </c>
      <c r="BK6" s="70" t="s">
        <v>296</v>
      </c>
      <c r="BL6" s="70" t="s">
        <v>296</v>
      </c>
      <c r="BM6" s="70" t="s">
        <v>296</v>
      </c>
      <c r="BN6" s="70" t="s">
        <v>296</v>
      </c>
      <c r="BO6" s="70" t="s">
        <v>296</v>
      </c>
      <c r="BP6" s="70" t="s">
        <v>296</v>
      </c>
      <c r="BQ6" s="70" t="s">
        <v>296</v>
      </c>
      <c r="BR6" s="70" t="s">
        <v>296</v>
      </c>
      <c r="BS6" s="70" t="s">
        <v>296</v>
      </c>
      <c r="BT6" s="70" t="s">
        <v>296</v>
      </c>
      <c r="BU6" s="50"/>
      <c r="BV6" s="70" t="s">
        <v>296</v>
      </c>
      <c r="BW6" s="70" t="s">
        <v>296</v>
      </c>
      <c r="BX6" s="70" t="s">
        <v>296</v>
      </c>
      <c r="BY6" s="70" t="s">
        <v>296</v>
      </c>
      <c r="BZ6" s="70" t="s">
        <v>296</v>
      </c>
      <c r="CA6" s="70" t="s">
        <v>296</v>
      </c>
      <c r="CB6" s="70" t="s">
        <v>296</v>
      </c>
      <c r="CC6" s="70" t="s">
        <v>296</v>
      </c>
      <c r="CD6" s="70" t="s">
        <v>296</v>
      </c>
      <c r="CE6" s="70" t="s">
        <v>296</v>
      </c>
      <c r="CF6" s="70" t="s">
        <v>296</v>
      </c>
      <c r="CG6" s="70" t="s">
        <v>296</v>
      </c>
      <c r="CH6" s="70" t="s">
        <v>296</v>
      </c>
      <c r="CI6" s="70" t="s">
        <v>296</v>
      </c>
      <c r="CJ6" s="70" t="s">
        <v>296</v>
      </c>
      <c r="CK6" s="70" t="s">
        <v>296</v>
      </c>
      <c r="CL6" s="70" t="s">
        <v>296</v>
      </c>
    </row>
    <row r="7" spans="1:92" x14ac:dyDescent="0.25">
      <c r="O7" s="70" t="s">
        <v>296</v>
      </c>
      <c r="P7" s="70" t="s">
        <v>296</v>
      </c>
      <c r="Q7" s="70" t="s">
        <v>296</v>
      </c>
      <c r="R7" s="70" t="s">
        <v>296</v>
      </c>
      <c r="S7" s="50"/>
      <c r="T7" s="70" t="s">
        <v>296</v>
      </c>
      <c r="U7" s="70" t="s">
        <v>296</v>
      </c>
      <c r="V7" s="70" t="s">
        <v>296</v>
      </c>
      <c r="W7" s="70" t="s">
        <v>296</v>
      </c>
      <c r="X7" s="70" t="s">
        <v>296</v>
      </c>
      <c r="Y7" s="70" t="s">
        <v>296</v>
      </c>
      <c r="Z7" s="70" t="s">
        <v>296</v>
      </c>
      <c r="AA7" s="70" t="s">
        <v>296</v>
      </c>
      <c r="AB7" s="70" t="s">
        <v>296</v>
      </c>
      <c r="AC7" s="70" t="s">
        <v>296</v>
      </c>
      <c r="AD7" s="70" t="s">
        <v>296</v>
      </c>
      <c r="AE7" s="70" t="s">
        <v>296</v>
      </c>
      <c r="AF7" s="70" t="s">
        <v>296</v>
      </c>
      <c r="AG7" s="70" t="s">
        <v>296</v>
      </c>
      <c r="AH7" s="70" t="s">
        <v>296</v>
      </c>
      <c r="AI7" s="70" t="s">
        <v>296</v>
      </c>
      <c r="AJ7" s="70" t="s">
        <v>296</v>
      </c>
      <c r="AK7" s="50"/>
      <c r="AL7" s="70" t="s">
        <v>296</v>
      </c>
      <c r="AM7" s="70" t="s">
        <v>296</v>
      </c>
      <c r="AN7" s="70" t="s">
        <v>296</v>
      </c>
      <c r="AO7" s="70" t="s">
        <v>296</v>
      </c>
      <c r="AP7" s="70" t="s">
        <v>296</v>
      </c>
      <c r="AQ7" s="70" t="s">
        <v>296</v>
      </c>
      <c r="AR7" s="70" t="s">
        <v>296</v>
      </c>
      <c r="AS7" s="70" t="s">
        <v>296</v>
      </c>
      <c r="AT7" s="70" t="s">
        <v>296</v>
      </c>
      <c r="AU7" s="70" t="s">
        <v>296</v>
      </c>
      <c r="AV7" s="70" t="s">
        <v>296</v>
      </c>
      <c r="AW7" s="70" t="s">
        <v>296</v>
      </c>
      <c r="AX7" s="70" t="s">
        <v>296</v>
      </c>
      <c r="AY7" s="70" t="s">
        <v>296</v>
      </c>
      <c r="AZ7" s="70" t="s">
        <v>296</v>
      </c>
      <c r="BA7" s="70" t="s">
        <v>296</v>
      </c>
      <c r="BB7" s="70" t="s">
        <v>296</v>
      </c>
      <c r="BC7" s="50"/>
      <c r="BD7" s="70" t="s">
        <v>296</v>
      </c>
      <c r="BE7" s="70" t="s">
        <v>296</v>
      </c>
      <c r="BF7" s="70" t="s">
        <v>296</v>
      </c>
      <c r="BG7" s="70" t="s">
        <v>296</v>
      </c>
      <c r="BH7" s="70" t="s">
        <v>296</v>
      </c>
      <c r="BI7" s="70" t="s">
        <v>296</v>
      </c>
      <c r="BJ7" s="70" t="s">
        <v>296</v>
      </c>
      <c r="BK7" s="70" t="s">
        <v>296</v>
      </c>
      <c r="BL7" s="70" t="s">
        <v>296</v>
      </c>
      <c r="BM7" s="70" t="s">
        <v>296</v>
      </c>
      <c r="BN7" s="70" t="s">
        <v>296</v>
      </c>
      <c r="BO7" s="70" t="s">
        <v>296</v>
      </c>
      <c r="BP7" s="70" t="s">
        <v>296</v>
      </c>
      <c r="BQ7" s="70" t="s">
        <v>296</v>
      </c>
      <c r="BR7" s="70" t="s">
        <v>296</v>
      </c>
      <c r="BS7" s="70" t="s">
        <v>296</v>
      </c>
      <c r="BT7" s="70" t="s">
        <v>296</v>
      </c>
      <c r="BU7" s="50"/>
      <c r="BV7" s="70" t="s">
        <v>296</v>
      </c>
      <c r="BW7" s="70" t="s">
        <v>296</v>
      </c>
      <c r="BX7" s="70" t="s">
        <v>296</v>
      </c>
      <c r="BY7" s="70" t="s">
        <v>296</v>
      </c>
      <c r="BZ7" s="70" t="s">
        <v>296</v>
      </c>
      <c r="CA7" s="70" t="s">
        <v>296</v>
      </c>
      <c r="CB7" s="70" t="s">
        <v>296</v>
      </c>
      <c r="CC7" s="70" t="s">
        <v>296</v>
      </c>
      <c r="CD7" s="70" t="s">
        <v>296</v>
      </c>
      <c r="CE7" s="70" t="s">
        <v>296</v>
      </c>
      <c r="CF7" s="70" t="s">
        <v>296</v>
      </c>
      <c r="CG7" s="70" t="s">
        <v>296</v>
      </c>
      <c r="CH7" s="70" t="s">
        <v>296</v>
      </c>
      <c r="CI7" s="70" t="s">
        <v>296</v>
      </c>
      <c r="CJ7" s="70" t="s">
        <v>296</v>
      </c>
      <c r="CK7" s="70" t="s">
        <v>296</v>
      </c>
      <c r="CL7" s="70" t="s">
        <v>296</v>
      </c>
    </row>
    <row r="8" spans="1:92" x14ac:dyDescent="0.25">
      <c r="A8" t="s">
        <v>335</v>
      </c>
      <c r="O8" s="70" t="s">
        <v>296</v>
      </c>
      <c r="P8" s="70" t="s">
        <v>296</v>
      </c>
      <c r="Q8" s="70" t="s">
        <v>296</v>
      </c>
      <c r="R8" s="70" t="s">
        <v>296</v>
      </c>
      <c r="S8" s="50"/>
      <c r="T8" s="70" t="s">
        <v>296</v>
      </c>
      <c r="U8" s="70" t="s">
        <v>296</v>
      </c>
      <c r="V8" s="70" t="s">
        <v>296</v>
      </c>
      <c r="W8" s="70" t="s">
        <v>296</v>
      </c>
      <c r="X8" s="70" t="s">
        <v>296</v>
      </c>
      <c r="Y8" s="70" t="s">
        <v>296</v>
      </c>
      <c r="Z8" s="70" t="s">
        <v>296</v>
      </c>
      <c r="AA8" s="70" t="s">
        <v>296</v>
      </c>
      <c r="AB8" s="70" t="s">
        <v>296</v>
      </c>
      <c r="AC8" s="70" t="s">
        <v>296</v>
      </c>
      <c r="AD8" s="70" t="s">
        <v>296</v>
      </c>
      <c r="AE8" s="70" t="s">
        <v>296</v>
      </c>
      <c r="AF8" s="70" t="s">
        <v>296</v>
      </c>
      <c r="AG8" s="70" t="s">
        <v>296</v>
      </c>
      <c r="AH8" s="70" t="s">
        <v>296</v>
      </c>
      <c r="AI8" s="70" t="s">
        <v>296</v>
      </c>
      <c r="AJ8" s="70" t="s">
        <v>296</v>
      </c>
      <c r="AK8" s="50"/>
      <c r="AL8" s="70" t="s">
        <v>296</v>
      </c>
      <c r="AM8" s="70" t="s">
        <v>296</v>
      </c>
      <c r="AN8" s="70" t="s">
        <v>296</v>
      </c>
      <c r="AO8" s="70" t="s">
        <v>296</v>
      </c>
      <c r="AP8" s="70" t="s">
        <v>296</v>
      </c>
      <c r="AQ8" s="70" t="s">
        <v>296</v>
      </c>
      <c r="AR8" s="70" t="s">
        <v>296</v>
      </c>
      <c r="AS8" s="70" t="s">
        <v>296</v>
      </c>
      <c r="AT8" s="70" t="s">
        <v>296</v>
      </c>
      <c r="AU8" s="70" t="s">
        <v>296</v>
      </c>
      <c r="AV8" s="70" t="s">
        <v>296</v>
      </c>
      <c r="AW8" s="70" t="s">
        <v>296</v>
      </c>
      <c r="AX8" s="70" t="s">
        <v>296</v>
      </c>
      <c r="AY8" s="70" t="s">
        <v>296</v>
      </c>
      <c r="AZ8" s="70" t="s">
        <v>296</v>
      </c>
      <c r="BA8" s="70" t="s">
        <v>296</v>
      </c>
      <c r="BB8" s="70" t="s">
        <v>296</v>
      </c>
      <c r="BC8" s="50"/>
      <c r="BD8" s="70" t="s">
        <v>296</v>
      </c>
      <c r="BE8" s="70" t="s">
        <v>296</v>
      </c>
      <c r="BF8" s="70" t="s">
        <v>296</v>
      </c>
      <c r="BG8" s="70" t="s">
        <v>296</v>
      </c>
      <c r="BH8" s="70" t="s">
        <v>296</v>
      </c>
      <c r="BI8" s="70" t="s">
        <v>296</v>
      </c>
      <c r="BJ8" s="70" t="s">
        <v>296</v>
      </c>
      <c r="BK8" s="70" t="s">
        <v>296</v>
      </c>
      <c r="BL8" s="70" t="s">
        <v>296</v>
      </c>
      <c r="BM8" s="70" t="s">
        <v>296</v>
      </c>
      <c r="BN8" s="70" t="s">
        <v>296</v>
      </c>
      <c r="BO8" s="70" t="s">
        <v>296</v>
      </c>
      <c r="BP8" s="70" t="s">
        <v>296</v>
      </c>
      <c r="BQ8" s="70" t="s">
        <v>296</v>
      </c>
      <c r="BR8" s="70" t="s">
        <v>296</v>
      </c>
      <c r="BS8" s="70" t="s">
        <v>296</v>
      </c>
      <c r="BT8" s="70" t="s">
        <v>296</v>
      </c>
      <c r="BU8" s="50"/>
      <c r="BV8" s="70" t="s">
        <v>296</v>
      </c>
      <c r="BW8" s="70" t="s">
        <v>296</v>
      </c>
      <c r="BX8" s="70" t="s">
        <v>296</v>
      </c>
      <c r="BY8" s="70" t="s">
        <v>296</v>
      </c>
      <c r="BZ8" s="70" t="s">
        <v>296</v>
      </c>
      <c r="CA8" s="70" t="s">
        <v>296</v>
      </c>
      <c r="CB8" s="70" t="s">
        <v>296</v>
      </c>
      <c r="CC8" s="70" t="s">
        <v>296</v>
      </c>
      <c r="CD8" s="70" t="s">
        <v>296</v>
      </c>
      <c r="CE8" s="70" t="s">
        <v>296</v>
      </c>
      <c r="CF8" s="70" t="s">
        <v>296</v>
      </c>
      <c r="CG8" s="70" t="s">
        <v>296</v>
      </c>
      <c r="CH8" s="70" t="s">
        <v>296</v>
      </c>
      <c r="CI8" s="70" t="s">
        <v>296</v>
      </c>
      <c r="CJ8" s="70" t="s">
        <v>296</v>
      </c>
      <c r="CK8" s="70" t="s">
        <v>296</v>
      </c>
      <c r="CL8" s="70" t="s">
        <v>296</v>
      </c>
    </row>
    <row r="9" spans="1:92" x14ac:dyDescent="0.25">
      <c r="O9" s="70" t="s">
        <v>296</v>
      </c>
      <c r="P9" s="70" t="s">
        <v>296</v>
      </c>
      <c r="Q9" s="70" t="s">
        <v>296</v>
      </c>
      <c r="R9" s="70" t="s">
        <v>296</v>
      </c>
      <c r="S9" s="50"/>
      <c r="T9" s="70" t="s">
        <v>296</v>
      </c>
      <c r="U9" s="70" t="s">
        <v>296</v>
      </c>
      <c r="V9" s="70" t="s">
        <v>296</v>
      </c>
      <c r="W9" s="70" t="s">
        <v>296</v>
      </c>
      <c r="X9" s="70" t="s">
        <v>296</v>
      </c>
      <c r="Y9" s="70" t="s">
        <v>296</v>
      </c>
      <c r="Z9" s="70" t="s">
        <v>296</v>
      </c>
      <c r="AA9" s="70" t="s">
        <v>296</v>
      </c>
      <c r="AB9" s="70" t="s">
        <v>296</v>
      </c>
      <c r="AC9" s="70" t="s">
        <v>296</v>
      </c>
      <c r="AD9" s="70" t="s">
        <v>296</v>
      </c>
      <c r="AE9" s="70" t="s">
        <v>296</v>
      </c>
      <c r="AF9" s="70" t="s">
        <v>296</v>
      </c>
      <c r="AG9" s="70" t="s">
        <v>296</v>
      </c>
      <c r="AH9" s="70" t="s">
        <v>296</v>
      </c>
      <c r="AI9" s="70" t="s">
        <v>296</v>
      </c>
      <c r="AJ9" s="70" t="s">
        <v>296</v>
      </c>
      <c r="AK9" s="50"/>
      <c r="AL9" s="70" t="s">
        <v>296</v>
      </c>
      <c r="AM9" s="70" t="s">
        <v>296</v>
      </c>
      <c r="AN9" s="70" t="s">
        <v>296</v>
      </c>
      <c r="AO9" s="70" t="s">
        <v>296</v>
      </c>
      <c r="AP9" s="70" t="s">
        <v>296</v>
      </c>
      <c r="AQ9" s="70" t="s">
        <v>296</v>
      </c>
      <c r="AR9" s="70" t="s">
        <v>296</v>
      </c>
      <c r="AS9" s="70" t="s">
        <v>296</v>
      </c>
      <c r="AT9" s="70" t="s">
        <v>296</v>
      </c>
      <c r="AU9" s="70" t="s">
        <v>296</v>
      </c>
      <c r="AV9" s="70" t="s">
        <v>296</v>
      </c>
      <c r="AW9" s="70" t="s">
        <v>296</v>
      </c>
      <c r="AX9" s="70" t="s">
        <v>296</v>
      </c>
      <c r="AY9" s="70" t="s">
        <v>296</v>
      </c>
      <c r="AZ9" s="70" t="s">
        <v>296</v>
      </c>
      <c r="BA9" s="70" t="s">
        <v>296</v>
      </c>
      <c r="BB9" s="70" t="s">
        <v>296</v>
      </c>
      <c r="BC9" s="50"/>
      <c r="BD9" s="70" t="s">
        <v>296</v>
      </c>
      <c r="BE9" s="70" t="s">
        <v>296</v>
      </c>
      <c r="BF9" s="70" t="s">
        <v>296</v>
      </c>
      <c r="BG9" s="70" t="s">
        <v>296</v>
      </c>
      <c r="BH9" s="70" t="s">
        <v>296</v>
      </c>
      <c r="BI9" s="70" t="s">
        <v>296</v>
      </c>
      <c r="BJ9" s="70" t="s">
        <v>296</v>
      </c>
      <c r="BK9" s="70" t="s">
        <v>296</v>
      </c>
      <c r="BL9" s="70" t="s">
        <v>296</v>
      </c>
      <c r="BM9" s="70" t="s">
        <v>296</v>
      </c>
      <c r="BN9" s="70" t="s">
        <v>296</v>
      </c>
      <c r="BO9" s="70" t="s">
        <v>296</v>
      </c>
      <c r="BP9" s="70" t="s">
        <v>296</v>
      </c>
      <c r="BQ9" s="70" t="s">
        <v>296</v>
      </c>
      <c r="BR9" s="70" t="s">
        <v>296</v>
      </c>
      <c r="BS9" s="70" t="s">
        <v>296</v>
      </c>
      <c r="BT9" s="70" t="s">
        <v>296</v>
      </c>
      <c r="BU9" s="50"/>
      <c r="BV9" s="70" t="s">
        <v>296</v>
      </c>
      <c r="BW9" s="70" t="s">
        <v>296</v>
      </c>
      <c r="BX9" s="70" t="s">
        <v>296</v>
      </c>
      <c r="BY9" s="70" t="s">
        <v>296</v>
      </c>
      <c r="BZ9" s="70" t="s">
        <v>296</v>
      </c>
      <c r="CA9" s="70" t="s">
        <v>296</v>
      </c>
      <c r="CB9" s="70" t="s">
        <v>296</v>
      </c>
      <c r="CC9" s="70" t="s">
        <v>296</v>
      </c>
      <c r="CD9" s="70" t="s">
        <v>296</v>
      </c>
      <c r="CE9" s="70" t="s">
        <v>296</v>
      </c>
      <c r="CF9" s="70" t="s">
        <v>296</v>
      </c>
      <c r="CG9" s="70" t="s">
        <v>296</v>
      </c>
      <c r="CH9" s="70" t="s">
        <v>296</v>
      </c>
      <c r="CI9" s="70" t="s">
        <v>296</v>
      </c>
      <c r="CJ9" s="70" t="s">
        <v>296</v>
      </c>
      <c r="CK9" s="70" t="s">
        <v>296</v>
      </c>
      <c r="CL9" s="70" t="s">
        <v>296</v>
      </c>
    </row>
    <row r="10" spans="1:92" x14ac:dyDescent="0.25">
      <c r="A10" s="6" t="s">
        <v>286</v>
      </c>
      <c r="B10" s="6"/>
      <c r="C10" s="6"/>
      <c r="D10" s="4"/>
      <c r="E10" s="4"/>
      <c r="F10" s="4"/>
      <c r="O10" s="70" t="s">
        <v>296</v>
      </c>
      <c r="P10" s="70" t="s">
        <v>296</v>
      </c>
      <c r="Q10" s="70" t="s">
        <v>296</v>
      </c>
      <c r="R10" s="70" t="s">
        <v>296</v>
      </c>
      <c r="S10" s="50"/>
      <c r="T10" s="70" t="s">
        <v>296</v>
      </c>
      <c r="U10" s="70" t="s">
        <v>296</v>
      </c>
      <c r="V10" s="70" t="s">
        <v>296</v>
      </c>
      <c r="W10" s="70" t="s">
        <v>296</v>
      </c>
      <c r="X10" s="70" t="s">
        <v>296</v>
      </c>
      <c r="Y10" s="70" t="s">
        <v>296</v>
      </c>
      <c r="Z10" s="70" t="s">
        <v>296</v>
      </c>
      <c r="AA10" s="70" t="s">
        <v>296</v>
      </c>
      <c r="AB10" s="70" t="s">
        <v>296</v>
      </c>
      <c r="AC10" s="70" t="s">
        <v>296</v>
      </c>
      <c r="AD10" s="70" t="s">
        <v>296</v>
      </c>
      <c r="AE10" s="70" t="s">
        <v>296</v>
      </c>
      <c r="AF10" s="70" t="s">
        <v>296</v>
      </c>
      <c r="AG10" s="70" t="s">
        <v>296</v>
      </c>
      <c r="AH10" s="70" t="s">
        <v>296</v>
      </c>
      <c r="AI10" s="70" t="s">
        <v>296</v>
      </c>
      <c r="AJ10" s="70" t="s">
        <v>296</v>
      </c>
      <c r="AK10" s="50"/>
      <c r="AL10" s="70" t="s">
        <v>296</v>
      </c>
      <c r="AM10" s="70" t="s">
        <v>296</v>
      </c>
      <c r="AN10" s="70" t="s">
        <v>296</v>
      </c>
      <c r="AO10" s="70" t="s">
        <v>296</v>
      </c>
      <c r="AP10" s="70" t="s">
        <v>296</v>
      </c>
      <c r="AQ10" s="70" t="s">
        <v>296</v>
      </c>
      <c r="AR10" s="70" t="s">
        <v>296</v>
      </c>
      <c r="AS10" s="70" t="s">
        <v>296</v>
      </c>
      <c r="AT10" s="70" t="s">
        <v>296</v>
      </c>
      <c r="AU10" s="70" t="s">
        <v>296</v>
      </c>
      <c r="AV10" s="70" t="s">
        <v>296</v>
      </c>
      <c r="AW10" s="70" t="s">
        <v>296</v>
      </c>
      <c r="AX10" s="70" t="s">
        <v>296</v>
      </c>
      <c r="AY10" s="70" t="s">
        <v>296</v>
      </c>
      <c r="AZ10" s="70" t="s">
        <v>296</v>
      </c>
      <c r="BA10" s="70" t="s">
        <v>296</v>
      </c>
      <c r="BB10" s="70" t="s">
        <v>296</v>
      </c>
      <c r="BC10" s="50"/>
      <c r="BD10" s="70" t="s">
        <v>296</v>
      </c>
      <c r="BE10" s="70" t="s">
        <v>296</v>
      </c>
      <c r="BF10" s="70" t="s">
        <v>296</v>
      </c>
      <c r="BG10" s="70" t="s">
        <v>296</v>
      </c>
      <c r="BH10" s="70" t="s">
        <v>296</v>
      </c>
      <c r="BI10" s="70" t="s">
        <v>296</v>
      </c>
      <c r="BJ10" s="70" t="s">
        <v>296</v>
      </c>
      <c r="BK10" s="70" t="s">
        <v>296</v>
      </c>
      <c r="BL10" s="70" t="s">
        <v>296</v>
      </c>
      <c r="BM10" s="70" t="s">
        <v>296</v>
      </c>
      <c r="BN10" s="70" t="s">
        <v>296</v>
      </c>
      <c r="BO10" s="70" t="s">
        <v>296</v>
      </c>
      <c r="BP10" s="70" t="s">
        <v>296</v>
      </c>
      <c r="BQ10" s="70" t="s">
        <v>296</v>
      </c>
      <c r="BR10" s="70" t="s">
        <v>296</v>
      </c>
      <c r="BS10" s="70" t="s">
        <v>296</v>
      </c>
      <c r="BT10" s="70" t="s">
        <v>296</v>
      </c>
      <c r="BU10" s="50"/>
      <c r="BV10" s="70" t="s">
        <v>296</v>
      </c>
      <c r="BW10" s="70" t="s">
        <v>296</v>
      </c>
      <c r="BX10" s="70" t="s">
        <v>296</v>
      </c>
      <c r="BY10" s="70" t="s">
        <v>296</v>
      </c>
      <c r="BZ10" s="70" t="s">
        <v>296</v>
      </c>
      <c r="CA10" s="70" t="s">
        <v>296</v>
      </c>
      <c r="CB10" s="70" t="s">
        <v>296</v>
      </c>
      <c r="CC10" s="70" t="s">
        <v>296</v>
      </c>
      <c r="CD10" s="70" t="s">
        <v>296</v>
      </c>
      <c r="CE10" s="70" t="s">
        <v>296</v>
      </c>
      <c r="CF10" s="70" t="s">
        <v>296</v>
      </c>
      <c r="CG10" s="70" t="s">
        <v>296</v>
      </c>
      <c r="CH10" s="70" t="s">
        <v>296</v>
      </c>
      <c r="CI10" s="70" t="s">
        <v>296</v>
      </c>
      <c r="CJ10" s="70" t="s">
        <v>296</v>
      </c>
      <c r="CK10" s="70" t="s">
        <v>296</v>
      </c>
      <c r="CL10" s="70" t="s">
        <v>296</v>
      </c>
    </row>
    <row r="11" spans="1:92" s="14" customFormat="1" ht="16.5" customHeight="1" x14ac:dyDescent="0.25">
      <c r="A11" s="77"/>
      <c r="B11" s="77"/>
      <c r="C11" s="77"/>
      <c r="D11" s="77"/>
      <c r="E11" s="77"/>
      <c r="F11" s="77"/>
      <c r="G11" s="78"/>
      <c r="H11" s="78"/>
      <c r="I11" s="37">
        <v>0.17199999999999999</v>
      </c>
      <c r="J11" s="37">
        <v>2.4500000000000001E-2</v>
      </c>
      <c r="K11" s="78"/>
      <c r="L11" s="78"/>
      <c r="M11" s="77"/>
      <c r="N11" s="77"/>
      <c r="O11" s="70" t="s">
        <v>296</v>
      </c>
      <c r="P11" s="70" t="s">
        <v>296</v>
      </c>
      <c r="Q11" s="70" t="s">
        <v>296</v>
      </c>
      <c r="R11" s="70" t="s">
        <v>296</v>
      </c>
      <c r="S11" s="50"/>
      <c r="T11" s="70">
        <v>15</v>
      </c>
      <c r="U11" s="70">
        <v>15</v>
      </c>
      <c r="V11" s="70" t="s">
        <v>296</v>
      </c>
      <c r="W11" s="70" t="s">
        <v>296</v>
      </c>
      <c r="X11" s="70" t="s">
        <v>296</v>
      </c>
      <c r="Y11" s="70" t="s">
        <v>296</v>
      </c>
      <c r="Z11" s="70" t="s">
        <v>296</v>
      </c>
      <c r="AA11" s="70" t="s">
        <v>296</v>
      </c>
      <c r="AB11" s="70" t="s">
        <v>296</v>
      </c>
      <c r="AC11" s="70" t="s">
        <v>296</v>
      </c>
      <c r="AD11" s="70" t="s">
        <v>296</v>
      </c>
      <c r="AE11" s="70" t="s">
        <v>296</v>
      </c>
      <c r="AF11" s="70" t="s">
        <v>296</v>
      </c>
      <c r="AG11" s="70" t="s">
        <v>296</v>
      </c>
      <c r="AH11" s="70" t="s">
        <v>296</v>
      </c>
      <c r="AI11" s="70" t="s">
        <v>296</v>
      </c>
      <c r="AJ11" s="70" t="s">
        <v>296</v>
      </c>
      <c r="AK11" s="50"/>
      <c r="AL11" s="70">
        <v>15</v>
      </c>
      <c r="AM11" s="70" t="s">
        <v>296</v>
      </c>
      <c r="AN11" s="70" t="s">
        <v>296</v>
      </c>
      <c r="AO11" s="70" t="s">
        <v>296</v>
      </c>
      <c r="AP11" s="70" t="s">
        <v>296</v>
      </c>
      <c r="AQ11" s="70" t="s">
        <v>296</v>
      </c>
      <c r="AR11" s="70" t="s">
        <v>296</v>
      </c>
      <c r="AS11" s="70" t="s">
        <v>296</v>
      </c>
      <c r="AT11" s="70" t="s">
        <v>296</v>
      </c>
      <c r="AU11" s="70" t="s">
        <v>296</v>
      </c>
      <c r="AV11" s="70" t="s">
        <v>296</v>
      </c>
      <c r="AW11" s="70" t="s">
        <v>296</v>
      </c>
      <c r="AX11" s="70" t="s">
        <v>296</v>
      </c>
      <c r="AY11" s="70" t="s">
        <v>296</v>
      </c>
      <c r="AZ11" s="70" t="s">
        <v>296</v>
      </c>
      <c r="BA11" s="70" t="s">
        <v>296</v>
      </c>
      <c r="BB11" s="70" t="s">
        <v>296</v>
      </c>
      <c r="BC11" s="50"/>
      <c r="BD11" s="70">
        <v>15</v>
      </c>
      <c r="BE11" s="70">
        <v>15</v>
      </c>
      <c r="BF11" s="70" t="s">
        <v>296</v>
      </c>
      <c r="BG11" s="70" t="s">
        <v>296</v>
      </c>
      <c r="BH11" s="70" t="s">
        <v>296</v>
      </c>
      <c r="BI11" s="70" t="s">
        <v>296</v>
      </c>
      <c r="BJ11" s="70" t="s">
        <v>296</v>
      </c>
      <c r="BK11" s="70" t="s">
        <v>296</v>
      </c>
      <c r="BL11" s="70" t="s">
        <v>296</v>
      </c>
      <c r="BM11" s="70" t="s">
        <v>296</v>
      </c>
      <c r="BN11" s="70" t="s">
        <v>296</v>
      </c>
      <c r="BO11" s="70" t="s">
        <v>296</v>
      </c>
      <c r="BP11" s="70" t="s">
        <v>296</v>
      </c>
      <c r="BQ11" s="70" t="s">
        <v>296</v>
      </c>
      <c r="BR11" s="70" t="s">
        <v>296</v>
      </c>
      <c r="BS11" s="70" t="s">
        <v>296</v>
      </c>
      <c r="BT11" s="70" t="s">
        <v>296</v>
      </c>
      <c r="BU11" s="50"/>
      <c r="BV11" s="70" t="s">
        <v>296</v>
      </c>
      <c r="BW11" s="70" t="s">
        <v>296</v>
      </c>
      <c r="BX11" s="70" t="s">
        <v>296</v>
      </c>
      <c r="BY11" s="70" t="s">
        <v>296</v>
      </c>
      <c r="BZ11" s="70" t="s">
        <v>296</v>
      </c>
      <c r="CA11" s="70" t="s">
        <v>296</v>
      </c>
      <c r="CB11" s="70" t="s">
        <v>296</v>
      </c>
      <c r="CC11" s="70" t="s">
        <v>296</v>
      </c>
      <c r="CD11" s="70" t="s">
        <v>296</v>
      </c>
      <c r="CE11" s="70" t="s">
        <v>296</v>
      </c>
      <c r="CF11" s="70" t="s">
        <v>296</v>
      </c>
      <c r="CG11" s="70" t="s">
        <v>296</v>
      </c>
      <c r="CH11" s="70" t="s">
        <v>296</v>
      </c>
      <c r="CI11" s="70" t="s">
        <v>296</v>
      </c>
      <c r="CJ11" s="70" t="s">
        <v>296</v>
      </c>
      <c r="CK11" s="70" t="s">
        <v>296</v>
      </c>
      <c r="CL11" s="70" t="s">
        <v>296</v>
      </c>
      <c r="CM11" s="50"/>
      <c r="CN11" s="50"/>
    </row>
    <row r="12" spans="1:92" s="14" customFormat="1" ht="33.75" customHeight="1" x14ac:dyDescent="0.25">
      <c r="A12" s="85" t="s">
        <v>298</v>
      </c>
      <c r="B12" s="80" t="s">
        <v>289</v>
      </c>
      <c r="C12" s="81"/>
      <c r="D12" s="81"/>
      <c r="E12" s="81"/>
      <c r="F12" s="82"/>
      <c r="G12" s="85" t="s">
        <v>292</v>
      </c>
      <c r="H12" s="87" t="s">
        <v>299</v>
      </c>
      <c r="I12" s="87"/>
      <c r="J12" s="87"/>
      <c r="K12" s="89" t="s">
        <v>290</v>
      </c>
      <c r="N12" s="50"/>
      <c r="O12" s="70" t="s">
        <v>296</v>
      </c>
      <c r="P12" s="70" t="s">
        <v>296</v>
      </c>
      <c r="Q12" s="70" t="s">
        <v>296</v>
      </c>
      <c r="R12" s="70" t="s">
        <v>296</v>
      </c>
      <c r="S12" s="50"/>
      <c r="T12" s="70" t="s">
        <v>296</v>
      </c>
      <c r="U12" s="70" t="s">
        <v>296</v>
      </c>
      <c r="V12" s="70" t="s">
        <v>296</v>
      </c>
      <c r="W12" s="70" t="s">
        <v>296</v>
      </c>
      <c r="X12" s="70" t="s">
        <v>296</v>
      </c>
      <c r="Y12" s="70" t="s">
        <v>296</v>
      </c>
      <c r="Z12" s="70" t="s">
        <v>296</v>
      </c>
      <c r="AA12" s="70" t="s">
        <v>296</v>
      </c>
      <c r="AB12" s="70" t="s">
        <v>296</v>
      </c>
      <c r="AC12" s="70" t="s">
        <v>296</v>
      </c>
      <c r="AD12" s="70" t="s">
        <v>296</v>
      </c>
      <c r="AE12" s="70" t="s">
        <v>296</v>
      </c>
      <c r="AF12" s="70" t="s">
        <v>296</v>
      </c>
      <c r="AG12" s="70" t="s">
        <v>296</v>
      </c>
      <c r="AH12" s="70" t="s">
        <v>296</v>
      </c>
      <c r="AI12" s="70" t="s">
        <v>296</v>
      </c>
      <c r="AJ12" s="70" t="s">
        <v>296</v>
      </c>
      <c r="AK12" s="50"/>
      <c r="AL12" s="70" t="s">
        <v>296</v>
      </c>
      <c r="AM12" s="70" t="s">
        <v>296</v>
      </c>
      <c r="AN12" s="70" t="s">
        <v>296</v>
      </c>
      <c r="AO12" s="70" t="s">
        <v>296</v>
      </c>
      <c r="AP12" s="70" t="s">
        <v>296</v>
      </c>
      <c r="AQ12" s="70" t="s">
        <v>296</v>
      </c>
      <c r="AR12" s="70" t="s">
        <v>296</v>
      </c>
      <c r="AS12" s="70" t="s">
        <v>296</v>
      </c>
      <c r="AT12" s="70" t="s">
        <v>296</v>
      </c>
      <c r="AU12" s="70" t="s">
        <v>296</v>
      </c>
      <c r="AV12" s="70" t="s">
        <v>296</v>
      </c>
      <c r="AW12" s="70" t="s">
        <v>296</v>
      </c>
      <c r="AX12" s="70" t="s">
        <v>296</v>
      </c>
      <c r="AY12" s="70" t="s">
        <v>296</v>
      </c>
      <c r="AZ12" s="70" t="s">
        <v>296</v>
      </c>
      <c r="BA12" s="70" t="s">
        <v>296</v>
      </c>
      <c r="BB12" s="70" t="s">
        <v>296</v>
      </c>
      <c r="BC12" s="50"/>
      <c r="BD12" s="70" t="s">
        <v>296</v>
      </c>
      <c r="BE12" s="70" t="s">
        <v>296</v>
      </c>
      <c r="BF12" s="70" t="s">
        <v>296</v>
      </c>
      <c r="BG12" s="70" t="s">
        <v>296</v>
      </c>
      <c r="BH12" s="70" t="s">
        <v>296</v>
      </c>
      <c r="BI12" s="70" t="s">
        <v>296</v>
      </c>
      <c r="BJ12" s="70" t="s">
        <v>296</v>
      </c>
      <c r="BK12" s="70" t="s">
        <v>296</v>
      </c>
      <c r="BL12" s="70" t="s">
        <v>296</v>
      </c>
      <c r="BM12" s="70" t="s">
        <v>296</v>
      </c>
      <c r="BN12" s="70" t="s">
        <v>296</v>
      </c>
      <c r="BO12" s="70" t="s">
        <v>296</v>
      </c>
      <c r="BP12" s="70" t="s">
        <v>296</v>
      </c>
      <c r="BQ12" s="70" t="s">
        <v>296</v>
      </c>
      <c r="BR12" s="70" t="s">
        <v>296</v>
      </c>
      <c r="BS12" s="70" t="s">
        <v>296</v>
      </c>
      <c r="BT12" s="70" t="s">
        <v>296</v>
      </c>
      <c r="BU12" s="50"/>
      <c r="BV12" s="70" t="s">
        <v>296</v>
      </c>
      <c r="BW12" s="70" t="s">
        <v>296</v>
      </c>
      <c r="BX12" s="70" t="s">
        <v>296</v>
      </c>
      <c r="BY12" s="70" t="s">
        <v>296</v>
      </c>
      <c r="BZ12" s="70" t="s">
        <v>296</v>
      </c>
      <c r="CA12" s="70" t="s">
        <v>296</v>
      </c>
      <c r="CB12" s="70" t="s">
        <v>296</v>
      </c>
      <c r="CC12" s="70" t="s">
        <v>296</v>
      </c>
      <c r="CD12" s="70" t="s">
        <v>296</v>
      </c>
      <c r="CE12" s="70" t="s">
        <v>296</v>
      </c>
      <c r="CF12" s="70" t="s">
        <v>296</v>
      </c>
      <c r="CG12" s="70" t="s">
        <v>296</v>
      </c>
      <c r="CH12" s="70" t="s">
        <v>296</v>
      </c>
      <c r="CI12" s="70" t="s">
        <v>296</v>
      </c>
      <c r="CJ12" s="70" t="s">
        <v>296</v>
      </c>
      <c r="CK12" s="70" t="s">
        <v>296</v>
      </c>
      <c r="CL12" s="70" t="s">
        <v>296</v>
      </c>
      <c r="CM12" s="50"/>
      <c r="CN12" s="50"/>
    </row>
    <row r="13" spans="1:92" s="14" customFormat="1" x14ac:dyDescent="0.25">
      <c r="A13" s="86"/>
      <c r="B13" s="26" t="s">
        <v>308</v>
      </c>
      <c r="C13" s="26" t="s">
        <v>346</v>
      </c>
      <c r="D13" s="26" t="s">
        <v>347</v>
      </c>
      <c r="E13" s="26" t="s">
        <v>309</v>
      </c>
      <c r="F13" s="26" t="s">
        <v>310</v>
      </c>
      <c r="G13" s="86"/>
      <c r="H13" s="53" t="s">
        <v>297</v>
      </c>
      <c r="I13" s="76" t="s">
        <v>293</v>
      </c>
      <c r="J13" s="76" t="s">
        <v>294</v>
      </c>
      <c r="K13" s="89"/>
      <c r="N13" s="51"/>
      <c r="O13" s="70" t="s">
        <v>296</v>
      </c>
      <c r="P13" s="70" t="s">
        <v>296</v>
      </c>
      <c r="Q13" s="70" t="s">
        <v>296</v>
      </c>
      <c r="R13" s="70" t="s">
        <v>296</v>
      </c>
      <c r="S13" s="50"/>
      <c r="T13" s="70" t="s">
        <v>296</v>
      </c>
      <c r="U13" s="70" t="s">
        <v>296</v>
      </c>
      <c r="V13" s="70" t="s">
        <v>296</v>
      </c>
      <c r="W13" s="70" t="s">
        <v>296</v>
      </c>
      <c r="X13" s="70" t="s">
        <v>296</v>
      </c>
      <c r="Y13" s="70" t="s">
        <v>296</v>
      </c>
      <c r="Z13" s="70" t="s">
        <v>296</v>
      </c>
      <c r="AA13" s="70" t="s">
        <v>296</v>
      </c>
      <c r="AB13" s="70" t="s">
        <v>296</v>
      </c>
      <c r="AC13" s="70" t="s">
        <v>296</v>
      </c>
      <c r="AD13" s="70" t="s">
        <v>296</v>
      </c>
      <c r="AE13" s="70" t="s">
        <v>296</v>
      </c>
      <c r="AF13" s="70" t="s">
        <v>296</v>
      </c>
      <c r="AG13" s="70" t="s">
        <v>296</v>
      </c>
      <c r="AH13" s="70" t="s">
        <v>296</v>
      </c>
      <c r="AI13" s="70" t="s">
        <v>296</v>
      </c>
      <c r="AJ13" s="70" t="s">
        <v>296</v>
      </c>
      <c r="AK13" s="50"/>
      <c r="AL13" s="70" t="s">
        <v>296</v>
      </c>
      <c r="AM13" s="70" t="s">
        <v>296</v>
      </c>
      <c r="AN13" s="70" t="s">
        <v>296</v>
      </c>
      <c r="AO13" s="70" t="s">
        <v>296</v>
      </c>
      <c r="AP13" s="70" t="s">
        <v>296</v>
      </c>
      <c r="AQ13" s="70" t="s">
        <v>296</v>
      </c>
      <c r="AR13" s="70" t="s">
        <v>296</v>
      </c>
      <c r="AS13" s="70" t="s">
        <v>296</v>
      </c>
      <c r="AT13" s="70" t="s">
        <v>296</v>
      </c>
      <c r="AU13" s="70" t="s">
        <v>296</v>
      </c>
      <c r="AV13" s="70" t="s">
        <v>296</v>
      </c>
      <c r="AW13" s="70" t="s">
        <v>296</v>
      </c>
      <c r="AX13" s="70" t="s">
        <v>296</v>
      </c>
      <c r="AY13" s="70" t="s">
        <v>296</v>
      </c>
      <c r="AZ13" s="70" t="s">
        <v>296</v>
      </c>
      <c r="BA13" s="70" t="s">
        <v>296</v>
      </c>
      <c r="BB13" s="70" t="s">
        <v>296</v>
      </c>
      <c r="BC13" s="50"/>
      <c r="BD13" s="70" t="s">
        <v>296</v>
      </c>
      <c r="BE13" s="70" t="s">
        <v>296</v>
      </c>
      <c r="BF13" s="70" t="s">
        <v>296</v>
      </c>
      <c r="BG13" s="70" t="s">
        <v>296</v>
      </c>
      <c r="BH13" s="70" t="s">
        <v>296</v>
      </c>
      <c r="BI13" s="70" t="s">
        <v>296</v>
      </c>
      <c r="BJ13" s="70" t="s">
        <v>296</v>
      </c>
      <c r="BK13" s="70" t="s">
        <v>296</v>
      </c>
      <c r="BL13" s="70" t="s">
        <v>296</v>
      </c>
      <c r="BM13" s="70" t="s">
        <v>296</v>
      </c>
      <c r="BN13" s="70" t="s">
        <v>296</v>
      </c>
      <c r="BO13" s="70" t="s">
        <v>296</v>
      </c>
      <c r="BP13" s="70" t="s">
        <v>296</v>
      </c>
      <c r="BQ13" s="70" t="s">
        <v>296</v>
      </c>
      <c r="BR13" s="70" t="s">
        <v>296</v>
      </c>
      <c r="BS13" s="70" t="s">
        <v>296</v>
      </c>
      <c r="BT13" s="70" t="s">
        <v>296</v>
      </c>
      <c r="BU13" s="50"/>
      <c r="BV13" s="70" t="s">
        <v>296</v>
      </c>
      <c r="BW13" s="70" t="s">
        <v>296</v>
      </c>
      <c r="BX13" s="70" t="s">
        <v>296</v>
      </c>
      <c r="BY13" s="70" t="s">
        <v>296</v>
      </c>
      <c r="BZ13" s="70" t="s">
        <v>296</v>
      </c>
      <c r="CA13" s="70" t="s">
        <v>296</v>
      </c>
      <c r="CB13" s="70" t="s">
        <v>296</v>
      </c>
      <c r="CC13" s="70" t="s">
        <v>296</v>
      </c>
      <c r="CD13" s="70" t="s">
        <v>296</v>
      </c>
      <c r="CE13" s="70" t="s">
        <v>296</v>
      </c>
      <c r="CF13" s="70" t="s">
        <v>296</v>
      </c>
      <c r="CG13" s="70" t="s">
        <v>296</v>
      </c>
      <c r="CH13" s="70" t="s">
        <v>296</v>
      </c>
      <c r="CI13" s="70" t="s">
        <v>296</v>
      </c>
      <c r="CJ13" s="70" t="s">
        <v>296</v>
      </c>
      <c r="CK13" s="70" t="s">
        <v>296</v>
      </c>
      <c r="CL13" s="70" t="s">
        <v>296</v>
      </c>
      <c r="CM13" s="50"/>
      <c r="CN13" s="50"/>
    </row>
    <row r="14" spans="1:92" s="14" customFormat="1" ht="16.5" customHeight="1" x14ac:dyDescent="0.25">
      <c r="A14" s="56" t="s">
        <v>333</v>
      </c>
      <c r="B14" s="49"/>
      <c r="C14" s="49"/>
      <c r="D14" s="49"/>
      <c r="E14" s="49"/>
      <c r="F14" s="49"/>
      <c r="G14" s="48">
        <f>SUM(B14:F14)</f>
        <v>0</v>
      </c>
      <c r="H14" s="63">
        <f>18.3*G14</f>
        <v>0</v>
      </c>
      <c r="I14" s="52">
        <f>(H14*$I$11)</f>
        <v>0</v>
      </c>
      <c r="J14" s="52">
        <f>(H14*$J$11)</f>
        <v>0</v>
      </c>
      <c r="K14" s="38">
        <f>SUM(H14:J14)</f>
        <v>0</v>
      </c>
      <c r="N14" s="51">
        <v>400</v>
      </c>
      <c r="O14" s="70" t="s">
        <v>296</v>
      </c>
      <c r="P14" s="70" t="s">
        <v>296</v>
      </c>
      <c r="Q14" s="70" t="s">
        <v>296</v>
      </c>
      <c r="R14" s="70" t="s">
        <v>296</v>
      </c>
      <c r="S14" s="50"/>
      <c r="T14" s="70" t="s">
        <v>296</v>
      </c>
      <c r="U14" s="70" t="s">
        <v>296</v>
      </c>
      <c r="V14" s="70" t="s">
        <v>296</v>
      </c>
      <c r="W14" s="70" t="s">
        <v>296</v>
      </c>
      <c r="X14" s="70" t="s">
        <v>296</v>
      </c>
      <c r="Y14" s="70" t="s">
        <v>296</v>
      </c>
      <c r="Z14" s="70" t="s">
        <v>296</v>
      </c>
      <c r="AA14" s="70" t="s">
        <v>296</v>
      </c>
      <c r="AB14" s="70" t="s">
        <v>296</v>
      </c>
      <c r="AC14" s="70" t="s">
        <v>296</v>
      </c>
      <c r="AD14" s="70" t="s">
        <v>296</v>
      </c>
      <c r="AE14" s="70" t="s">
        <v>296</v>
      </c>
      <c r="AF14" s="70" t="s">
        <v>296</v>
      </c>
      <c r="AG14" s="70" t="s">
        <v>296</v>
      </c>
      <c r="AH14" s="70" t="s">
        <v>296</v>
      </c>
      <c r="AI14" s="70" t="s">
        <v>296</v>
      </c>
      <c r="AJ14" s="70" t="s">
        <v>296</v>
      </c>
      <c r="AK14" s="50"/>
      <c r="AL14" s="70" t="s">
        <v>296</v>
      </c>
      <c r="AM14" s="70" t="s">
        <v>296</v>
      </c>
      <c r="AN14" s="70" t="s">
        <v>296</v>
      </c>
      <c r="AO14" s="70" t="s">
        <v>296</v>
      </c>
      <c r="AP14" s="70" t="s">
        <v>296</v>
      </c>
      <c r="AQ14" s="70" t="s">
        <v>296</v>
      </c>
      <c r="AR14" s="70" t="s">
        <v>296</v>
      </c>
      <c r="AS14" s="70" t="s">
        <v>296</v>
      </c>
      <c r="AT14" s="70" t="s">
        <v>296</v>
      </c>
      <c r="AU14" s="70" t="s">
        <v>296</v>
      </c>
      <c r="AV14" s="70" t="s">
        <v>296</v>
      </c>
      <c r="AW14" s="70" t="s">
        <v>296</v>
      </c>
      <c r="AX14" s="70" t="s">
        <v>296</v>
      </c>
      <c r="AY14" s="70" t="s">
        <v>296</v>
      </c>
      <c r="AZ14" s="70" t="s">
        <v>296</v>
      </c>
      <c r="BA14" s="70" t="s">
        <v>296</v>
      </c>
      <c r="BB14" s="70" t="s">
        <v>296</v>
      </c>
      <c r="BC14" s="50"/>
      <c r="BD14" s="70" t="s">
        <v>296</v>
      </c>
      <c r="BE14" s="70" t="s">
        <v>296</v>
      </c>
      <c r="BF14" s="70" t="s">
        <v>296</v>
      </c>
      <c r="BG14" s="70" t="s">
        <v>296</v>
      </c>
      <c r="BH14" s="70" t="s">
        <v>296</v>
      </c>
      <c r="BI14" s="70" t="s">
        <v>296</v>
      </c>
      <c r="BJ14" s="70" t="s">
        <v>296</v>
      </c>
      <c r="BK14" s="70" t="s">
        <v>296</v>
      </c>
      <c r="BL14" s="70" t="s">
        <v>296</v>
      </c>
      <c r="BM14" s="70" t="s">
        <v>296</v>
      </c>
      <c r="BN14" s="70" t="s">
        <v>296</v>
      </c>
      <c r="BO14" s="70" t="s">
        <v>296</v>
      </c>
      <c r="BP14" s="70" t="s">
        <v>296</v>
      </c>
      <c r="BQ14" s="70" t="s">
        <v>296</v>
      </c>
      <c r="BR14" s="70" t="s">
        <v>296</v>
      </c>
      <c r="BS14" s="70" t="s">
        <v>296</v>
      </c>
      <c r="BT14" s="70" t="s">
        <v>296</v>
      </c>
      <c r="BU14" s="50"/>
      <c r="BV14" s="70" t="s">
        <v>296</v>
      </c>
      <c r="BW14" s="70" t="s">
        <v>296</v>
      </c>
      <c r="BX14" s="70" t="s">
        <v>296</v>
      </c>
      <c r="BY14" s="70" t="s">
        <v>296</v>
      </c>
      <c r="BZ14" s="70" t="s">
        <v>296</v>
      </c>
      <c r="CA14" s="70" t="s">
        <v>296</v>
      </c>
      <c r="CB14" s="70" t="s">
        <v>296</v>
      </c>
      <c r="CC14" s="70" t="s">
        <v>296</v>
      </c>
      <c r="CD14" s="70" t="s">
        <v>296</v>
      </c>
      <c r="CE14" s="70" t="s">
        <v>296</v>
      </c>
      <c r="CF14" s="70" t="s">
        <v>296</v>
      </c>
      <c r="CG14" s="70" t="s">
        <v>296</v>
      </c>
      <c r="CH14" s="70" t="s">
        <v>296</v>
      </c>
      <c r="CI14" s="70" t="s">
        <v>296</v>
      </c>
      <c r="CJ14" s="70" t="s">
        <v>296</v>
      </c>
      <c r="CK14" s="70" t="s">
        <v>296</v>
      </c>
      <c r="CL14" s="70" t="s">
        <v>296</v>
      </c>
      <c r="CM14" s="50"/>
      <c r="CN14" s="50"/>
    </row>
    <row r="15" spans="1:92" s="14" customFormat="1" ht="16.5" customHeight="1" x14ac:dyDescent="0.25">
      <c r="A15" s="57"/>
      <c r="B15" s="48"/>
      <c r="C15" s="48"/>
      <c r="D15" s="48"/>
      <c r="E15" s="48"/>
      <c r="F15" s="48"/>
      <c r="G15" s="48">
        <f>SUM(B15:F15)</f>
        <v>0</v>
      </c>
      <c r="H15" s="63">
        <f>30*G15</f>
        <v>0</v>
      </c>
      <c r="I15" s="40">
        <f>(H15*$I$11)</f>
        <v>0</v>
      </c>
      <c r="J15" s="40">
        <f>(H15*$J$11)</f>
        <v>0</v>
      </c>
      <c r="K15" s="40">
        <f>SUM(H15:J15)</f>
        <v>0</v>
      </c>
      <c r="N15" s="51"/>
      <c r="O15" s="70" t="s">
        <v>296</v>
      </c>
      <c r="P15" s="70" t="s">
        <v>296</v>
      </c>
      <c r="Q15" s="70" t="s">
        <v>296</v>
      </c>
      <c r="R15" s="70" t="s">
        <v>296</v>
      </c>
      <c r="S15" s="50"/>
      <c r="T15" s="70" t="s">
        <v>296</v>
      </c>
      <c r="U15" s="70" t="s">
        <v>296</v>
      </c>
      <c r="V15" s="70" t="s">
        <v>296</v>
      </c>
      <c r="W15" s="70" t="s">
        <v>296</v>
      </c>
      <c r="X15" s="70" t="s">
        <v>296</v>
      </c>
      <c r="Y15" s="70" t="s">
        <v>296</v>
      </c>
      <c r="Z15" s="70" t="s">
        <v>296</v>
      </c>
      <c r="AA15" s="70" t="s">
        <v>296</v>
      </c>
      <c r="AB15" s="70" t="s">
        <v>296</v>
      </c>
      <c r="AC15" s="70" t="s">
        <v>296</v>
      </c>
      <c r="AD15" s="70" t="s">
        <v>296</v>
      </c>
      <c r="AE15" s="70" t="s">
        <v>296</v>
      </c>
      <c r="AF15" s="70" t="s">
        <v>296</v>
      </c>
      <c r="AG15" s="70" t="s">
        <v>296</v>
      </c>
      <c r="AH15" s="70" t="s">
        <v>296</v>
      </c>
      <c r="AI15" s="70" t="s">
        <v>296</v>
      </c>
      <c r="AJ15" s="70" t="s">
        <v>296</v>
      </c>
      <c r="AK15" s="50"/>
      <c r="AL15" s="70" t="s">
        <v>296</v>
      </c>
      <c r="AM15" s="70" t="s">
        <v>296</v>
      </c>
      <c r="AN15" s="70" t="s">
        <v>296</v>
      </c>
      <c r="AO15" s="70" t="s">
        <v>296</v>
      </c>
      <c r="AP15" s="70" t="s">
        <v>296</v>
      </c>
      <c r="AQ15" s="70" t="s">
        <v>296</v>
      </c>
      <c r="AR15" s="70" t="s">
        <v>296</v>
      </c>
      <c r="AS15" s="70" t="s">
        <v>296</v>
      </c>
      <c r="AT15" s="70" t="s">
        <v>296</v>
      </c>
      <c r="AU15" s="70" t="s">
        <v>296</v>
      </c>
      <c r="AV15" s="70" t="s">
        <v>296</v>
      </c>
      <c r="AW15" s="70" t="s">
        <v>296</v>
      </c>
      <c r="AX15" s="70" t="s">
        <v>296</v>
      </c>
      <c r="AY15" s="70" t="s">
        <v>296</v>
      </c>
      <c r="AZ15" s="70" t="s">
        <v>296</v>
      </c>
      <c r="BA15" s="70" t="s">
        <v>296</v>
      </c>
      <c r="BB15" s="70" t="s">
        <v>296</v>
      </c>
      <c r="BC15" s="50"/>
      <c r="BD15" s="70" t="s">
        <v>296</v>
      </c>
      <c r="BE15" s="70" t="s">
        <v>296</v>
      </c>
      <c r="BF15" s="70" t="s">
        <v>296</v>
      </c>
      <c r="BG15" s="70" t="s">
        <v>296</v>
      </c>
      <c r="BH15" s="70" t="s">
        <v>296</v>
      </c>
      <c r="BI15" s="70" t="s">
        <v>296</v>
      </c>
      <c r="BJ15" s="70" t="s">
        <v>296</v>
      </c>
      <c r="BK15" s="70" t="s">
        <v>296</v>
      </c>
      <c r="BL15" s="70" t="s">
        <v>296</v>
      </c>
      <c r="BM15" s="70" t="s">
        <v>296</v>
      </c>
      <c r="BN15" s="70" t="s">
        <v>296</v>
      </c>
      <c r="BO15" s="70" t="s">
        <v>296</v>
      </c>
      <c r="BP15" s="70" t="s">
        <v>296</v>
      </c>
      <c r="BQ15" s="70" t="s">
        <v>296</v>
      </c>
      <c r="BR15" s="70" t="s">
        <v>296</v>
      </c>
      <c r="BS15" s="70" t="s">
        <v>296</v>
      </c>
      <c r="BT15" s="70" t="s">
        <v>296</v>
      </c>
      <c r="BU15" s="50"/>
      <c r="BV15" s="70" t="s">
        <v>296</v>
      </c>
      <c r="BW15" s="70" t="s">
        <v>296</v>
      </c>
      <c r="BX15" s="70" t="s">
        <v>296</v>
      </c>
      <c r="BY15" s="70" t="s">
        <v>296</v>
      </c>
      <c r="BZ15" s="70" t="s">
        <v>296</v>
      </c>
      <c r="CA15" s="70" t="s">
        <v>296</v>
      </c>
      <c r="CB15" s="70" t="s">
        <v>296</v>
      </c>
      <c r="CC15" s="70" t="s">
        <v>296</v>
      </c>
      <c r="CD15" s="70" t="s">
        <v>296</v>
      </c>
      <c r="CE15" s="70" t="s">
        <v>296</v>
      </c>
      <c r="CF15" s="70" t="s">
        <v>296</v>
      </c>
      <c r="CG15" s="70" t="s">
        <v>296</v>
      </c>
      <c r="CH15" s="70" t="s">
        <v>296</v>
      </c>
      <c r="CI15" s="70" t="s">
        <v>296</v>
      </c>
      <c r="CJ15" s="70" t="s">
        <v>296</v>
      </c>
      <c r="CK15" s="70" t="s">
        <v>296</v>
      </c>
      <c r="CL15" s="70" t="s">
        <v>296</v>
      </c>
      <c r="CM15" s="50"/>
      <c r="CN15" s="50"/>
    </row>
    <row r="16" spans="1:92" s="14" customFormat="1" ht="16.5" customHeight="1" x14ac:dyDescent="0.25">
      <c r="A16" s="58"/>
      <c r="B16" s="39"/>
      <c r="C16" s="39"/>
      <c r="D16" s="39"/>
      <c r="E16" s="39"/>
      <c r="F16" s="39"/>
      <c r="G16" s="39">
        <f t="shared" ref="G16:G31" si="0">SUM(B16:F16)</f>
        <v>0</v>
      </c>
      <c r="H16" s="63">
        <f>30*G16</f>
        <v>0</v>
      </c>
      <c r="I16" s="40">
        <f t="shared" ref="I16:I29" si="1">(H16*$I$11)</f>
        <v>0</v>
      </c>
      <c r="J16" s="40">
        <f t="shared" ref="J16:J29" si="2">(H16*$J$11)</f>
        <v>0</v>
      </c>
      <c r="K16" s="40">
        <f t="shared" ref="K16:K29" si="3">SUM(H16:J16)</f>
        <v>0</v>
      </c>
      <c r="N16" s="51"/>
      <c r="O16" s="70" t="s">
        <v>296</v>
      </c>
      <c r="P16" s="70" t="s">
        <v>296</v>
      </c>
      <c r="Q16" s="70" t="s">
        <v>296</v>
      </c>
      <c r="R16" s="70" t="s">
        <v>296</v>
      </c>
      <c r="S16" s="50"/>
      <c r="T16" s="70" t="s">
        <v>296</v>
      </c>
      <c r="U16" s="70" t="s">
        <v>296</v>
      </c>
      <c r="V16" s="70" t="s">
        <v>296</v>
      </c>
      <c r="W16" s="70" t="s">
        <v>296</v>
      </c>
      <c r="X16" s="70" t="s">
        <v>296</v>
      </c>
      <c r="Y16" s="70" t="s">
        <v>296</v>
      </c>
      <c r="Z16" s="70" t="s">
        <v>296</v>
      </c>
      <c r="AA16" s="70" t="s">
        <v>296</v>
      </c>
      <c r="AB16" s="70" t="s">
        <v>296</v>
      </c>
      <c r="AC16" s="70" t="s">
        <v>296</v>
      </c>
      <c r="AD16" s="70" t="s">
        <v>296</v>
      </c>
      <c r="AE16" s="70" t="s">
        <v>296</v>
      </c>
      <c r="AF16" s="70" t="s">
        <v>296</v>
      </c>
      <c r="AG16" s="70" t="s">
        <v>296</v>
      </c>
      <c r="AH16" s="70" t="s">
        <v>296</v>
      </c>
      <c r="AI16" s="70" t="s">
        <v>296</v>
      </c>
      <c r="AJ16" s="70" t="s">
        <v>296</v>
      </c>
      <c r="AK16" s="50"/>
      <c r="AL16" s="70" t="s">
        <v>296</v>
      </c>
      <c r="AM16" s="70" t="s">
        <v>296</v>
      </c>
      <c r="AN16" s="70" t="s">
        <v>296</v>
      </c>
      <c r="AO16" s="70" t="s">
        <v>296</v>
      </c>
      <c r="AP16" s="70" t="s">
        <v>296</v>
      </c>
      <c r="AQ16" s="70" t="s">
        <v>296</v>
      </c>
      <c r="AR16" s="70" t="s">
        <v>296</v>
      </c>
      <c r="AS16" s="70" t="s">
        <v>296</v>
      </c>
      <c r="AT16" s="70" t="s">
        <v>296</v>
      </c>
      <c r="AU16" s="70" t="s">
        <v>296</v>
      </c>
      <c r="AV16" s="70" t="s">
        <v>296</v>
      </c>
      <c r="AW16" s="70" t="s">
        <v>296</v>
      </c>
      <c r="AX16" s="70" t="s">
        <v>296</v>
      </c>
      <c r="AY16" s="70" t="s">
        <v>296</v>
      </c>
      <c r="AZ16" s="70" t="s">
        <v>296</v>
      </c>
      <c r="BA16" s="70" t="s">
        <v>296</v>
      </c>
      <c r="BB16" s="70" t="s">
        <v>296</v>
      </c>
      <c r="BC16" s="50"/>
      <c r="BD16" s="70" t="s">
        <v>296</v>
      </c>
      <c r="BE16" s="70" t="s">
        <v>296</v>
      </c>
      <c r="BF16" s="70" t="s">
        <v>296</v>
      </c>
      <c r="BG16" s="70" t="s">
        <v>296</v>
      </c>
      <c r="BH16" s="70" t="s">
        <v>296</v>
      </c>
      <c r="BI16" s="70" t="s">
        <v>296</v>
      </c>
      <c r="BJ16" s="70" t="s">
        <v>296</v>
      </c>
      <c r="BK16" s="70" t="s">
        <v>296</v>
      </c>
      <c r="BL16" s="70" t="s">
        <v>296</v>
      </c>
      <c r="BM16" s="70" t="s">
        <v>296</v>
      </c>
      <c r="BN16" s="70" t="s">
        <v>296</v>
      </c>
      <c r="BO16" s="70" t="s">
        <v>296</v>
      </c>
      <c r="BP16" s="70" t="s">
        <v>296</v>
      </c>
      <c r="BQ16" s="70" t="s">
        <v>296</v>
      </c>
      <c r="BR16" s="70" t="s">
        <v>296</v>
      </c>
      <c r="BS16" s="70" t="s">
        <v>296</v>
      </c>
      <c r="BT16" s="70" t="s">
        <v>296</v>
      </c>
      <c r="BU16" s="50"/>
      <c r="BV16" s="70">
        <v>13</v>
      </c>
      <c r="BW16" s="70">
        <v>14</v>
      </c>
      <c r="BX16" s="70" t="s">
        <v>296</v>
      </c>
      <c r="BY16" s="70" t="s">
        <v>296</v>
      </c>
      <c r="BZ16" s="70" t="s">
        <v>296</v>
      </c>
      <c r="CA16" s="70" t="s">
        <v>296</v>
      </c>
      <c r="CB16" s="70" t="s">
        <v>296</v>
      </c>
      <c r="CC16" s="70" t="s">
        <v>296</v>
      </c>
      <c r="CD16" s="70" t="s">
        <v>296</v>
      </c>
      <c r="CE16" s="70" t="s">
        <v>296</v>
      </c>
      <c r="CF16" s="70" t="s">
        <v>296</v>
      </c>
      <c r="CG16" s="70" t="s">
        <v>296</v>
      </c>
      <c r="CH16" s="70" t="s">
        <v>296</v>
      </c>
      <c r="CI16" s="70" t="s">
        <v>296</v>
      </c>
      <c r="CJ16" s="70" t="s">
        <v>296</v>
      </c>
      <c r="CK16" s="70" t="s">
        <v>296</v>
      </c>
      <c r="CL16" s="70" t="s">
        <v>296</v>
      </c>
      <c r="CM16" s="50"/>
      <c r="CN16" s="50"/>
    </row>
    <row r="17" spans="1:92" s="14" customFormat="1" ht="16.5" customHeight="1" x14ac:dyDescent="0.25">
      <c r="A17" s="58"/>
      <c r="B17" s="39"/>
      <c r="C17" s="39"/>
      <c r="D17" s="39"/>
      <c r="E17" s="39"/>
      <c r="F17" s="39"/>
      <c r="G17" s="39">
        <f t="shared" si="0"/>
        <v>0</v>
      </c>
      <c r="H17" s="63">
        <f t="shared" ref="H17:H30" si="4">30*G17</f>
        <v>0</v>
      </c>
      <c r="I17" s="40">
        <f t="shared" si="1"/>
        <v>0</v>
      </c>
      <c r="J17" s="40">
        <f t="shared" si="2"/>
        <v>0</v>
      </c>
      <c r="K17" s="40">
        <f t="shared" si="3"/>
        <v>0</v>
      </c>
      <c r="M17" s="69"/>
      <c r="N17" s="51"/>
      <c r="O17" s="70" t="s">
        <v>296</v>
      </c>
      <c r="P17" s="70" t="s">
        <v>296</v>
      </c>
      <c r="Q17" s="70" t="s">
        <v>296</v>
      </c>
      <c r="R17" s="70" t="s">
        <v>296</v>
      </c>
      <c r="S17" s="50"/>
      <c r="T17" s="70" t="s">
        <v>296</v>
      </c>
      <c r="U17" s="70" t="s">
        <v>296</v>
      </c>
      <c r="V17" s="70" t="s">
        <v>296</v>
      </c>
      <c r="W17" s="70" t="s">
        <v>296</v>
      </c>
      <c r="X17" s="70" t="s">
        <v>296</v>
      </c>
      <c r="Y17" s="70" t="s">
        <v>296</v>
      </c>
      <c r="Z17" s="70" t="s">
        <v>296</v>
      </c>
      <c r="AA17" s="70" t="s">
        <v>296</v>
      </c>
      <c r="AB17" s="70" t="s">
        <v>296</v>
      </c>
      <c r="AC17" s="70" t="s">
        <v>296</v>
      </c>
      <c r="AD17" s="70" t="s">
        <v>296</v>
      </c>
      <c r="AE17" s="70" t="s">
        <v>296</v>
      </c>
      <c r="AF17" s="70" t="s">
        <v>296</v>
      </c>
      <c r="AG17" s="70" t="s">
        <v>296</v>
      </c>
      <c r="AH17" s="70" t="s">
        <v>296</v>
      </c>
      <c r="AI17" s="70" t="s">
        <v>296</v>
      </c>
      <c r="AJ17" s="70" t="s">
        <v>296</v>
      </c>
      <c r="AK17" s="50"/>
      <c r="AL17" s="70" t="s">
        <v>296</v>
      </c>
      <c r="AM17" s="70" t="s">
        <v>296</v>
      </c>
      <c r="AN17" s="70" t="s">
        <v>296</v>
      </c>
      <c r="AO17" s="70" t="s">
        <v>296</v>
      </c>
      <c r="AP17" s="70" t="s">
        <v>296</v>
      </c>
      <c r="AQ17" s="70" t="s">
        <v>296</v>
      </c>
      <c r="AR17" s="70" t="s">
        <v>296</v>
      </c>
      <c r="AS17" s="70" t="s">
        <v>296</v>
      </c>
      <c r="AT17" s="70" t="s">
        <v>296</v>
      </c>
      <c r="AU17" s="70" t="s">
        <v>296</v>
      </c>
      <c r="AV17" s="70" t="s">
        <v>296</v>
      </c>
      <c r="AW17" s="70" t="s">
        <v>296</v>
      </c>
      <c r="AX17" s="70" t="s">
        <v>296</v>
      </c>
      <c r="AY17" s="70" t="s">
        <v>296</v>
      </c>
      <c r="AZ17" s="70" t="s">
        <v>296</v>
      </c>
      <c r="BA17" s="70" t="s">
        <v>296</v>
      </c>
      <c r="BB17" s="70" t="s">
        <v>296</v>
      </c>
      <c r="BC17" s="50"/>
      <c r="BD17" s="70" t="s">
        <v>296</v>
      </c>
      <c r="BE17" s="70" t="s">
        <v>296</v>
      </c>
      <c r="BF17" s="70" t="s">
        <v>296</v>
      </c>
      <c r="BG17" s="70" t="s">
        <v>296</v>
      </c>
      <c r="BH17" s="70" t="s">
        <v>296</v>
      </c>
      <c r="BI17" s="70" t="s">
        <v>296</v>
      </c>
      <c r="BJ17" s="70" t="s">
        <v>296</v>
      </c>
      <c r="BK17" s="70" t="s">
        <v>296</v>
      </c>
      <c r="BL17" s="70" t="s">
        <v>296</v>
      </c>
      <c r="BM17" s="70" t="s">
        <v>296</v>
      </c>
      <c r="BN17" s="70" t="s">
        <v>296</v>
      </c>
      <c r="BO17" s="70" t="s">
        <v>296</v>
      </c>
      <c r="BP17" s="70" t="s">
        <v>296</v>
      </c>
      <c r="BQ17" s="70" t="s">
        <v>296</v>
      </c>
      <c r="BR17" s="70" t="s">
        <v>296</v>
      </c>
      <c r="BS17" s="70" t="s">
        <v>296</v>
      </c>
      <c r="BT17" s="70" t="s">
        <v>296</v>
      </c>
      <c r="BU17" s="50"/>
      <c r="BV17" s="70" t="s">
        <v>296</v>
      </c>
      <c r="BW17" s="70" t="s">
        <v>296</v>
      </c>
      <c r="BX17" s="70" t="s">
        <v>296</v>
      </c>
      <c r="BY17" s="70" t="s">
        <v>296</v>
      </c>
      <c r="BZ17" s="70" t="s">
        <v>296</v>
      </c>
      <c r="CA17" s="70" t="s">
        <v>296</v>
      </c>
      <c r="CB17" s="70" t="s">
        <v>296</v>
      </c>
      <c r="CC17" s="70" t="s">
        <v>296</v>
      </c>
      <c r="CD17" s="70" t="s">
        <v>296</v>
      </c>
      <c r="CE17" s="70" t="s">
        <v>296</v>
      </c>
      <c r="CF17" s="70" t="s">
        <v>296</v>
      </c>
      <c r="CG17" s="70" t="s">
        <v>296</v>
      </c>
      <c r="CH17" s="70" t="s">
        <v>296</v>
      </c>
      <c r="CI17" s="70" t="s">
        <v>296</v>
      </c>
      <c r="CJ17" s="70" t="s">
        <v>296</v>
      </c>
      <c r="CK17" s="70" t="s">
        <v>296</v>
      </c>
      <c r="CL17" s="70" t="s">
        <v>296</v>
      </c>
      <c r="CM17" s="50"/>
      <c r="CN17" s="50"/>
    </row>
    <row r="18" spans="1:92" s="14" customFormat="1" ht="16.5" customHeight="1" x14ac:dyDescent="0.25">
      <c r="A18" s="58"/>
      <c r="B18" s="39"/>
      <c r="C18" s="39"/>
      <c r="D18" s="39"/>
      <c r="E18" s="39"/>
      <c r="F18" s="39"/>
      <c r="G18" s="39">
        <f t="shared" si="0"/>
        <v>0</v>
      </c>
      <c r="H18" s="63">
        <f t="shared" si="4"/>
        <v>0</v>
      </c>
      <c r="I18" s="40">
        <f t="shared" si="1"/>
        <v>0</v>
      </c>
      <c r="J18" s="40">
        <f t="shared" si="2"/>
        <v>0</v>
      </c>
      <c r="K18" s="40">
        <f t="shared" si="3"/>
        <v>0</v>
      </c>
      <c r="N18" s="51"/>
      <c r="O18" s="70" t="s">
        <v>296</v>
      </c>
      <c r="P18" s="70" t="s">
        <v>296</v>
      </c>
      <c r="Q18" s="70" t="s">
        <v>296</v>
      </c>
      <c r="R18" s="70" t="s">
        <v>296</v>
      </c>
      <c r="S18" s="50"/>
      <c r="T18" s="70" t="s">
        <v>296</v>
      </c>
      <c r="U18" s="70" t="s">
        <v>296</v>
      </c>
      <c r="V18" s="70" t="s">
        <v>296</v>
      </c>
      <c r="W18" s="70" t="s">
        <v>296</v>
      </c>
      <c r="X18" s="70" t="s">
        <v>296</v>
      </c>
      <c r="Y18" s="70" t="s">
        <v>296</v>
      </c>
      <c r="Z18" s="70" t="s">
        <v>296</v>
      </c>
      <c r="AA18" s="70" t="s">
        <v>296</v>
      </c>
      <c r="AB18" s="70" t="s">
        <v>296</v>
      </c>
      <c r="AC18" s="70" t="s">
        <v>296</v>
      </c>
      <c r="AD18" s="70" t="s">
        <v>296</v>
      </c>
      <c r="AE18" s="70" t="s">
        <v>296</v>
      </c>
      <c r="AF18" s="70" t="s">
        <v>296</v>
      </c>
      <c r="AG18" s="70" t="s">
        <v>296</v>
      </c>
      <c r="AH18" s="70" t="s">
        <v>296</v>
      </c>
      <c r="AI18" s="70" t="s">
        <v>296</v>
      </c>
      <c r="AJ18" s="70" t="s">
        <v>296</v>
      </c>
      <c r="AK18" s="50"/>
      <c r="AL18" s="70" t="s">
        <v>296</v>
      </c>
      <c r="AM18" s="70" t="s">
        <v>296</v>
      </c>
      <c r="AN18" s="70" t="s">
        <v>296</v>
      </c>
      <c r="AO18" s="70" t="s">
        <v>296</v>
      </c>
      <c r="AP18" s="70" t="s">
        <v>296</v>
      </c>
      <c r="AQ18" s="70" t="s">
        <v>296</v>
      </c>
      <c r="AR18" s="70" t="s">
        <v>296</v>
      </c>
      <c r="AS18" s="70" t="s">
        <v>296</v>
      </c>
      <c r="AT18" s="70" t="s">
        <v>296</v>
      </c>
      <c r="AU18" s="70" t="s">
        <v>296</v>
      </c>
      <c r="AV18" s="70" t="s">
        <v>296</v>
      </c>
      <c r="AW18" s="70" t="s">
        <v>296</v>
      </c>
      <c r="AX18" s="70" t="s">
        <v>296</v>
      </c>
      <c r="AY18" s="70" t="s">
        <v>296</v>
      </c>
      <c r="AZ18" s="70" t="s">
        <v>296</v>
      </c>
      <c r="BA18" s="70" t="s">
        <v>296</v>
      </c>
      <c r="BB18" s="70" t="s">
        <v>296</v>
      </c>
      <c r="BC18" s="50"/>
      <c r="BD18" s="70" t="s">
        <v>296</v>
      </c>
      <c r="BE18" s="70" t="s">
        <v>296</v>
      </c>
      <c r="BF18" s="70" t="s">
        <v>296</v>
      </c>
      <c r="BG18" s="70" t="s">
        <v>296</v>
      </c>
      <c r="BH18" s="70" t="s">
        <v>296</v>
      </c>
      <c r="BI18" s="70" t="s">
        <v>296</v>
      </c>
      <c r="BJ18" s="70" t="s">
        <v>296</v>
      </c>
      <c r="BK18" s="70" t="s">
        <v>296</v>
      </c>
      <c r="BL18" s="70" t="s">
        <v>296</v>
      </c>
      <c r="BM18" s="70" t="s">
        <v>296</v>
      </c>
      <c r="BN18" s="70" t="s">
        <v>296</v>
      </c>
      <c r="BO18" s="70" t="s">
        <v>296</v>
      </c>
      <c r="BP18" s="70" t="s">
        <v>296</v>
      </c>
      <c r="BQ18" s="70" t="s">
        <v>296</v>
      </c>
      <c r="BR18" s="70" t="s">
        <v>296</v>
      </c>
      <c r="BS18" s="70" t="s">
        <v>296</v>
      </c>
      <c r="BT18" s="70" t="s">
        <v>296</v>
      </c>
      <c r="BU18" s="50"/>
      <c r="BV18" s="70" t="s">
        <v>296</v>
      </c>
      <c r="BW18" s="70" t="s">
        <v>296</v>
      </c>
      <c r="BX18" s="70" t="s">
        <v>296</v>
      </c>
      <c r="BY18" s="70" t="s">
        <v>296</v>
      </c>
      <c r="BZ18" s="70" t="s">
        <v>296</v>
      </c>
      <c r="CA18" s="70" t="s">
        <v>296</v>
      </c>
      <c r="CB18" s="70" t="s">
        <v>296</v>
      </c>
      <c r="CC18" s="70" t="s">
        <v>296</v>
      </c>
      <c r="CD18" s="70" t="s">
        <v>296</v>
      </c>
      <c r="CE18" s="70" t="s">
        <v>296</v>
      </c>
      <c r="CF18" s="70" t="s">
        <v>296</v>
      </c>
      <c r="CG18" s="70" t="s">
        <v>296</v>
      </c>
      <c r="CH18" s="70" t="s">
        <v>296</v>
      </c>
      <c r="CI18" s="70" t="s">
        <v>296</v>
      </c>
      <c r="CJ18" s="70" t="s">
        <v>296</v>
      </c>
      <c r="CK18" s="70" t="s">
        <v>296</v>
      </c>
      <c r="CL18" s="70" t="s">
        <v>296</v>
      </c>
      <c r="CM18" s="50"/>
      <c r="CN18" s="50"/>
    </row>
    <row r="19" spans="1:92" s="14" customFormat="1" ht="16.5" customHeight="1" x14ac:dyDescent="0.25">
      <c r="A19" s="58"/>
      <c r="B19" s="39"/>
      <c r="C19" s="39"/>
      <c r="D19" s="39"/>
      <c r="E19" s="39"/>
      <c r="F19" s="39"/>
      <c r="G19" s="39">
        <f t="shared" si="0"/>
        <v>0</v>
      </c>
      <c r="H19" s="63">
        <f t="shared" si="4"/>
        <v>0</v>
      </c>
      <c r="I19" s="40">
        <f t="shared" si="1"/>
        <v>0</v>
      </c>
      <c r="J19" s="40">
        <f t="shared" si="2"/>
        <v>0</v>
      </c>
      <c r="K19" s="40">
        <f t="shared" si="3"/>
        <v>0</v>
      </c>
      <c r="N19" s="51"/>
      <c r="O19" s="70" t="s">
        <v>296</v>
      </c>
      <c r="P19" s="70" t="s">
        <v>296</v>
      </c>
      <c r="Q19" s="70" t="s">
        <v>296</v>
      </c>
      <c r="R19" s="70" t="s">
        <v>296</v>
      </c>
      <c r="S19" s="50"/>
      <c r="T19" s="70">
        <v>13</v>
      </c>
      <c r="U19" s="70">
        <v>13</v>
      </c>
      <c r="V19" s="70" t="s">
        <v>296</v>
      </c>
      <c r="W19" s="70" t="s">
        <v>296</v>
      </c>
      <c r="X19" s="70" t="s">
        <v>296</v>
      </c>
      <c r="Y19" s="70" t="s">
        <v>296</v>
      </c>
      <c r="Z19" s="70" t="s">
        <v>296</v>
      </c>
      <c r="AA19" s="70" t="s">
        <v>296</v>
      </c>
      <c r="AB19" s="70" t="s">
        <v>296</v>
      </c>
      <c r="AC19" s="70" t="s">
        <v>296</v>
      </c>
      <c r="AD19" s="70" t="s">
        <v>296</v>
      </c>
      <c r="AE19" s="70" t="s">
        <v>296</v>
      </c>
      <c r="AF19" s="70" t="s">
        <v>296</v>
      </c>
      <c r="AG19" s="70" t="s">
        <v>296</v>
      </c>
      <c r="AH19" s="70" t="s">
        <v>296</v>
      </c>
      <c r="AI19" s="70" t="s">
        <v>296</v>
      </c>
      <c r="AJ19" s="70" t="s">
        <v>296</v>
      </c>
      <c r="AK19" s="50"/>
      <c r="AL19" s="70" t="s">
        <v>296</v>
      </c>
      <c r="AM19" s="70" t="s">
        <v>296</v>
      </c>
      <c r="AN19" s="70" t="s">
        <v>296</v>
      </c>
      <c r="AO19" s="70" t="s">
        <v>296</v>
      </c>
      <c r="AP19" s="70" t="s">
        <v>296</v>
      </c>
      <c r="AQ19" s="70" t="s">
        <v>296</v>
      </c>
      <c r="AR19" s="70" t="s">
        <v>296</v>
      </c>
      <c r="AS19" s="70" t="s">
        <v>296</v>
      </c>
      <c r="AT19" s="70" t="s">
        <v>296</v>
      </c>
      <c r="AU19" s="70" t="s">
        <v>296</v>
      </c>
      <c r="AV19" s="70" t="s">
        <v>296</v>
      </c>
      <c r="AW19" s="70" t="s">
        <v>296</v>
      </c>
      <c r="AX19" s="70" t="s">
        <v>296</v>
      </c>
      <c r="AY19" s="70" t="s">
        <v>296</v>
      </c>
      <c r="AZ19" s="70" t="s">
        <v>296</v>
      </c>
      <c r="BA19" s="70" t="s">
        <v>296</v>
      </c>
      <c r="BB19" s="70" t="s">
        <v>296</v>
      </c>
      <c r="BC19" s="50"/>
      <c r="BD19" s="70" t="s">
        <v>296</v>
      </c>
      <c r="BE19" s="70" t="s">
        <v>296</v>
      </c>
      <c r="BF19" s="70" t="s">
        <v>296</v>
      </c>
      <c r="BG19" s="70" t="s">
        <v>296</v>
      </c>
      <c r="BH19" s="70" t="s">
        <v>296</v>
      </c>
      <c r="BI19" s="70" t="s">
        <v>296</v>
      </c>
      <c r="BJ19" s="70" t="s">
        <v>296</v>
      </c>
      <c r="BK19" s="70" t="s">
        <v>296</v>
      </c>
      <c r="BL19" s="70" t="s">
        <v>296</v>
      </c>
      <c r="BM19" s="70" t="s">
        <v>296</v>
      </c>
      <c r="BN19" s="70" t="s">
        <v>296</v>
      </c>
      <c r="BO19" s="70" t="s">
        <v>296</v>
      </c>
      <c r="BP19" s="70" t="s">
        <v>296</v>
      </c>
      <c r="BQ19" s="70" t="s">
        <v>296</v>
      </c>
      <c r="BR19" s="70" t="s">
        <v>296</v>
      </c>
      <c r="BS19" s="70" t="s">
        <v>296</v>
      </c>
      <c r="BT19" s="70" t="s">
        <v>296</v>
      </c>
      <c r="BU19" s="50"/>
      <c r="BV19" s="70" t="s">
        <v>296</v>
      </c>
      <c r="BW19" s="70" t="s">
        <v>296</v>
      </c>
      <c r="BX19" s="70" t="s">
        <v>296</v>
      </c>
      <c r="BY19" s="70" t="s">
        <v>296</v>
      </c>
      <c r="BZ19" s="70" t="s">
        <v>296</v>
      </c>
      <c r="CA19" s="70" t="s">
        <v>296</v>
      </c>
      <c r="CB19" s="70" t="s">
        <v>296</v>
      </c>
      <c r="CC19" s="70" t="s">
        <v>296</v>
      </c>
      <c r="CD19" s="70" t="s">
        <v>296</v>
      </c>
      <c r="CE19" s="70" t="s">
        <v>296</v>
      </c>
      <c r="CF19" s="70" t="s">
        <v>296</v>
      </c>
      <c r="CG19" s="70" t="s">
        <v>296</v>
      </c>
      <c r="CH19" s="70" t="s">
        <v>296</v>
      </c>
      <c r="CI19" s="70" t="s">
        <v>296</v>
      </c>
      <c r="CJ19" s="70" t="s">
        <v>296</v>
      </c>
      <c r="CK19" s="70" t="s">
        <v>296</v>
      </c>
      <c r="CL19" s="70" t="s">
        <v>296</v>
      </c>
      <c r="CM19" s="50"/>
      <c r="CN19" s="50"/>
    </row>
    <row r="20" spans="1:92" s="14" customFormat="1" ht="16.5" customHeight="1" x14ac:dyDescent="0.25">
      <c r="A20" s="58"/>
      <c r="B20" s="39"/>
      <c r="C20" s="39"/>
      <c r="D20" s="39"/>
      <c r="E20" s="39"/>
      <c r="F20" s="39"/>
      <c r="G20" s="39">
        <f t="shared" si="0"/>
        <v>0</v>
      </c>
      <c r="H20" s="63">
        <f t="shared" si="4"/>
        <v>0</v>
      </c>
      <c r="I20" s="40">
        <f t="shared" si="1"/>
        <v>0</v>
      </c>
      <c r="J20" s="40">
        <f t="shared" si="2"/>
        <v>0</v>
      </c>
      <c r="K20" s="40">
        <f t="shared" si="3"/>
        <v>0</v>
      </c>
      <c r="N20" s="51"/>
      <c r="O20" s="70" t="s">
        <v>296</v>
      </c>
      <c r="P20" s="70" t="s">
        <v>296</v>
      </c>
      <c r="Q20" s="70" t="s">
        <v>296</v>
      </c>
      <c r="R20" s="70" t="s">
        <v>296</v>
      </c>
      <c r="S20" s="50"/>
      <c r="T20" s="70" t="s">
        <v>296</v>
      </c>
      <c r="U20" s="70" t="s">
        <v>296</v>
      </c>
      <c r="V20" s="70" t="s">
        <v>296</v>
      </c>
      <c r="W20" s="70" t="s">
        <v>296</v>
      </c>
      <c r="X20" s="70" t="s">
        <v>296</v>
      </c>
      <c r="Y20" s="70" t="s">
        <v>296</v>
      </c>
      <c r="Z20" s="70" t="s">
        <v>296</v>
      </c>
      <c r="AA20" s="70" t="s">
        <v>296</v>
      </c>
      <c r="AB20" s="70" t="s">
        <v>296</v>
      </c>
      <c r="AC20" s="70" t="s">
        <v>296</v>
      </c>
      <c r="AD20" s="70" t="s">
        <v>296</v>
      </c>
      <c r="AE20" s="70" t="s">
        <v>296</v>
      </c>
      <c r="AF20" s="70" t="s">
        <v>296</v>
      </c>
      <c r="AG20" s="70" t="s">
        <v>296</v>
      </c>
      <c r="AH20" s="70" t="s">
        <v>296</v>
      </c>
      <c r="AI20" s="70" t="s">
        <v>296</v>
      </c>
      <c r="AJ20" s="70" t="s">
        <v>296</v>
      </c>
      <c r="AK20" s="50"/>
      <c r="AL20" s="70" t="s">
        <v>296</v>
      </c>
      <c r="AM20" s="70" t="s">
        <v>296</v>
      </c>
      <c r="AN20" s="70" t="s">
        <v>296</v>
      </c>
      <c r="AO20" s="70" t="s">
        <v>296</v>
      </c>
      <c r="AP20" s="70" t="s">
        <v>296</v>
      </c>
      <c r="AQ20" s="70" t="s">
        <v>296</v>
      </c>
      <c r="AR20" s="70" t="s">
        <v>296</v>
      </c>
      <c r="AS20" s="70" t="s">
        <v>296</v>
      </c>
      <c r="AT20" s="70" t="s">
        <v>296</v>
      </c>
      <c r="AU20" s="70" t="s">
        <v>296</v>
      </c>
      <c r="AV20" s="70" t="s">
        <v>296</v>
      </c>
      <c r="AW20" s="70" t="s">
        <v>296</v>
      </c>
      <c r="AX20" s="70" t="s">
        <v>296</v>
      </c>
      <c r="AY20" s="70" t="s">
        <v>296</v>
      </c>
      <c r="AZ20" s="70" t="s">
        <v>296</v>
      </c>
      <c r="BA20" s="70" t="s">
        <v>296</v>
      </c>
      <c r="BB20" s="70" t="s">
        <v>296</v>
      </c>
      <c r="BC20" s="50"/>
      <c r="BD20" s="70">
        <v>15</v>
      </c>
      <c r="BE20" s="70">
        <v>15</v>
      </c>
      <c r="BF20" s="70" t="s">
        <v>296</v>
      </c>
      <c r="BG20" s="70" t="s">
        <v>296</v>
      </c>
      <c r="BH20" s="70" t="s">
        <v>296</v>
      </c>
      <c r="BI20" s="70" t="s">
        <v>296</v>
      </c>
      <c r="BJ20" s="70" t="s">
        <v>296</v>
      </c>
      <c r="BK20" s="70" t="s">
        <v>296</v>
      </c>
      <c r="BL20" s="70" t="s">
        <v>296</v>
      </c>
      <c r="BM20" s="70" t="s">
        <v>296</v>
      </c>
      <c r="BN20" s="70" t="s">
        <v>296</v>
      </c>
      <c r="BO20" s="70" t="s">
        <v>296</v>
      </c>
      <c r="BP20" s="70" t="s">
        <v>296</v>
      </c>
      <c r="BQ20" s="70" t="s">
        <v>296</v>
      </c>
      <c r="BR20" s="70" t="s">
        <v>296</v>
      </c>
      <c r="BS20" s="70" t="s">
        <v>296</v>
      </c>
      <c r="BT20" s="70" t="s">
        <v>296</v>
      </c>
      <c r="BU20" s="50"/>
      <c r="BV20" s="70">
        <v>15</v>
      </c>
      <c r="BW20" s="70">
        <v>15</v>
      </c>
      <c r="BX20" s="70" t="s">
        <v>296</v>
      </c>
      <c r="BY20" s="70" t="s">
        <v>296</v>
      </c>
      <c r="BZ20" s="70" t="s">
        <v>296</v>
      </c>
      <c r="CA20" s="70" t="s">
        <v>296</v>
      </c>
      <c r="CB20" s="70" t="s">
        <v>296</v>
      </c>
      <c r="CC20" s="70" t="s">
        <v>296</v>
      </c>
      <c r="CD20" s="70" t="s">
        <v>296</v>
      </c>
      <c r="CE20" s="70" t="s">
        <v>296</v>
      </c>
      <c r="CF20" s="70" t="s">
        <v>296</v>
      </c>
      <c r="CG20" s="70" t="s">
        <v>296</v>
      </c>
      <c r="CH20" s="70" t="s">
        <v>296</v>
      </c>
      <c r="CI20" s="70" t="s">
        <v>296</v>
      </c>
      <c r="CJ20" s="70" t="s">
        <v>296</v>
      </c>
      <c r="CK20" s="70" t="s">
        <v>296</v>
      </c>
      <c r="CL20" s="70" t="s">
        <v>296</v>
      </c>
      <c r="CM20" s="50"/>
      <c r="CN20" s="50"/>
    </row>
    <row r="21" spans="1:92" s="14" customFormat="1" ht="16.5" customHeight="1" x14ac:dyDescent="0.25">
      <c r="A21" s="58"/>
      <c r="B21" s="39"/>
      <c r="C21" s="39"/>
      <c r="D21" s="39"/>
      <c r="E21" s="39"/>
      <c r="F21" s="39"/>
      <c r="G21" s="39">
        <f t="shared" si="0"/>
        <v>0</v>
      </c>
      <c r="H21" s="63">
        <f t="shared" si="4"/>
        <v>0</v>
      </c>
      <c r="I21" s="40">
        <f t="shared" si="1"/>
        <v>0</v>
      </c>
      <c r="J21" s="40">
        <f t="shared" si="2"/>
        <v>0</v>
      </c>
      <c r="K21" s="40">
        <f t="shared" si="3"/>
        <v>0</v>
      </c>
      <c r="N21" s="51"/>
      <c r="O21" s="70" t="s">
        <v>296</v>
      </c>
      <c r="P21" s="70" t="s">
        <v>296</v>
      </c>
      <c r="Q21" s="70" t="s">
        <v>296</v>
      </c>
      <c r="R21" s="70" t="s">
        <v>296</v>
      </c>
      <c r="S21" s="50"/>
      <c r="T21" s="70" t="s">
        <v>296</v>
      </c>
      <c r="U21" s="70" t="s">
        <v>296</v>
      </c>
      <c r="V21" s="70" t="s">
        <v>296</v>
      </c>
      <c r="W21" s="70" t="s">
        <v>296</v>
      </c>
      <c r="X21" s="70" t="s">
        <v>296</v>
      </c>
      <c r="Y21" s="70" t="s">
        <v>296</v>
      </c>
      <c r="Z21" s="70" t="s">
        <v>296</v>
      </c>
      <c r="AA21" s="70" t="s">
        <v>296</v>
      </c>
      <c r="AB21" s="70" t="s">
        <v>296</v>
      </c>
      <c r="AC21" s="70" t="s">
        <v>296</v>
      </c>
      <c r="AD21" s="70" t="s">
        <v>296</v>
      </c>
      <c r="AE21" s="70" t="s">
        <v>296</v>
      </c>
      <c r="AF21" s="70" t="s">
        <v>296</v>
      </c>
      <c r="AG21" s="70" t="s">
        <v>296</v>
      </c>
      <c r="AH21" s="70" t="s">
        <v>296</v>
      </c>
      <c r="AI21" s="70" t="s">
        <v>296</v>
      </c>
      <c r="AJ21" s="70" t="s">
        <v>296</v>
      </c>
      <c r="AK21" s="50"/>
      <c r="AL21" s="70" t="s">
        <v>296</v>
      </c>
      <c r="AM21" s="70" t="s">
        <v>296</v>
      </c>
      <c r="AN21" s="70" t="s">
        <v>296</v>
      </c>
      <c r="AO21" s="70" t="s">
        <v>296</v>
      </c>
      <c r="AP21" s="70" t="s">
        <v>296</v>
      </c>
      <c r="AQ21" s="70" t="s">
        <v>296</v>
      </c>
      <c r="AR21" s="70" t="s">
        <v>296</v>
      </c>
      <c r="AS21" s="70" t="s">
        <v>296</v>
      </c>
      <c r="AT21" s="70" t="s">
        <v>296</v>
      </c>
      <c r="AU21" s="70" t="s">
        <v>296</v>
      </c>
      <c r="AV21" s="70" t="s">
        <v>296</v>
      </c>
      <c r="AW21" s="70" t="s">
        <v>296</v>
      </c>
      <c r="AX21" s="70" t="s">
        <v>296</v>
      </c>
      <c r="AY21" s="70" t="s">
        <v>296</v>
      </c>
      <c r="AZ21" s="70" t="s">
        <v>296</v>
      </c>
      <c r="BA21" s="70" t="s">
        <v>296</v>
      </c>
      <c r="BB21" s="70" t="s">
        <v>296</v>
      </c>
      <c r="BC21" s="50"/>
      <c r="BD21" s="70" t="s">
        <v>296</v>
      </c>
      <c r="BE21" s="70" t="s">
        <v>296</v>
      </c>
      <c r="BF21" s="70" t="s">
        <v>296</v>
      </c>
      <c r="BG21" s="70" t="s">
        <v>296</v>
      </c>
      <c r="BH21" s="70" t="s">
        <v>296</v>
      </c>
      <c r="BI21" s="70" t="s">
        <v>296</v>
      </c>
      <c r="BJ21" s="70" t="s">
        <v>296</v>
      </c>
      <c r="BK21" s="70" t="s">
        <v>296</v>
      </c>
      <c r="BL21" s="70" t="s">
        <v>296</v>
      </c>
      <c r="BM21" s="70" t="s">
        <v>296</v>
      </c>
      <c r="BN21" s="70" t="s">
        <v>296</v>
      </c>
      <c r="BO21" s="70" t="s">
        <v>296</v>
      </c>
      <c r="BP21" s="70" t="s">
        <v>296</v>
      </c>
      <c r="BQ21" s="70" t="s">
        <v>296</v>
      </c>
      <c r="BR21" s="70" t="s">
        <v>296</v>
      </c>
      <c r="BS21" s="70" t="s">
        <v>296</v>
      </c>
      <c r="BT21" s="70" t="s">
        <v>296</v>
      </c>
      <c r="BU21" s="50"/>
      <c r="BV21" s="70" t="s">
        <v>296</v>
      </c>
      <c r="BW21" s="70" t="s">
        <v>296</v>
      </c>
      <c r="BX21" s="70" t="s">
        <v>296</v>
      </c>
      <c r="BY21" s="70" t="s">
        <v>296</v>
      </c>
      <c r="BZ21" s="70" t="s">
        <v>296</v>
      </c>
      <c r="CA21" s="70" t="s">
        <v>296</v>
      </c>
      <c r="CB21" s="70" t="s">
        <v>296</v>
      </c>
      <c r="CC21" s="70" t="s">
        <v>296</v>
      </c>
      <c r="CD21" s="70" t="s">
        <v>296</v>
      </c>
      <c r="CE21" s="70" t="s">
        <v>296</v>
      </c>
      <c r="CF21" s="70" t="s">
        <v>296</v>
      </c>
      <c r="CG21" s="70" t="s">
        <v>296</v>
      </c>
      <c r="CH21" s="70" t="s">
        <v>296</v>
      </c>
      <c r="CI21" s="70" t="s">
        <v>296</v>
      </c>
      <c r="CJ21" s="70" t="s">
        <v>296</v>
      </c>
      <c r="CK21" s="70" t="s">
        <v>296</v>
      </c>
      <c r="CL21" s="70" t="s">
        <v>296</v>
      </c>
      <c r="CM21" s="50"/>
      <c r="CN21" s="50"/>
    </row>
    <row r="22" spans="1:92" s="14" customFormat="1" ht="16.5" customHeight="1" x14ac:dyDescent="0.25">
      <c r="A22" s="58"/>
      <c r="B22" s="39"/>
      <c r="C22" s="39"/>
      <c r="D22" s="39"/>
      <c r="E22" s="39"/>
      <c r="F22" s="39"/>
      <c r="G22" s="39">
        <f t="shared" si="0"/>
        <v>0</v>
      </c>
      <c r="H22" s="63">
        <f t="shared" si="4"/>
        <v>0</v>
      </c>
      <c r="I22" s="40">
        <f t="shared" si="1"/>
        <v>0</v>
      </c>
      <c r="J22" s="40">
        <f t="shared" si="2"/>
        <v>0</v>
      </c>
      <c r="K22" s="40">
        <f t="shared" si="3"/>
        <v>0</v>
      </c>
      <c r="N22" s="51"/>
      <c r="O22" s="70" t="s">
        <v>296</v>
      </c>
      <c r="P22" s="70" t="s">
        <v>296</v>
      </c>
      <c r="Q22" s="70" t="s">
        <v>296</v>
      </c>
      <c r="R22" s="70" t="s">
        <v>296</v>
      </c>
      <c r="S22" s="50"/>
      <c r="T22" s="70" t="s">
        <v>296</v>
      </c>
      <c r="U22" s="70" t="s">
        <v>296</v>
      </c>
      <c r="V22" s="70" t="s">
        <v>296</v>
      </c>
      <c r="W22" s="70" t="s">
        <v>296</v>
      </c>
      <c r="X22" s="70" t="s">
        <v>296</v>
      </c>
      <c r="Y22" s="70" t="s">
        <v>296</v>
      </c>
      <c r="Z22" s="70" t="s">
        <v>296</v>
      </c>
      <c r="AA22" s="70" t="s">
        <v>296</v>
      </c>
      <c r="AB22" s="70" t="s">
        <v>296</v>
      </c>
      <c r="AC22" s="70" t="s">
        <v>296</v>
      </c>
      <c r="AD22" s="70" t="s">
        <v>296</v>
      </c>
      <c r="AE22" s="70" t="s">
        <v>296</v>
      </c>
      <c r="AF22" s="70" t="s">
        <v>296</v>
      </c>
      <c r="AG22" s="70" t="s">
        <v>296</v>
      </c>
      <c r="AH22" s="70" t="s">
        <v>296</v>
      </c>
      <c r="AI22" s="70" t="s">
        <v>296</v>
      </c>
      <c r="AJ22" s="70" t="s">
        <v>296</v>
      </c>
      <c r="AK22" s="50"/>
      <c r="AL22" s="70" t="s">
        <v>296</v>
      </c>
      <c r="AM22" s="70" t="s">
        <v>296</v>
      </c>
      <c r="AN22" s="70" t="s">
        <v>296</v>
      </c>
      <c r="AO22" s="70" t="s">
        <v>296</v>
      </c>
      <c r="AP22" s="70" t="s">
        <v>296</v>
      </c>
      <c r="AQ22" s="70" t="s">
        <v>296</v>
      </c>
      <c r="AR22" s="70" t="s">
        <v>296</v>
      </c>
      <c r="AS22" s="70" t="s">
        <v>296</v>
      </c>
      <c r="AT22" s="70" t="s">
        <v>296</v>
      </c>
      <c r="AU22" s="70" t="s">
        <v>296</v>
      </c>
      <c r="AV22" s="70" t="s">
        <v>296</v>
      </c>
      <c r="AW22" s="70" t="s">
        <v>296</v>
      </c>
      <c r="AX22" s="70" t="s">
        <v>296</v>
      </c>
      <c r="AY22" s="70" t="s">
        <v>296</v>
      </c>
      <c r="AZ22" s="70" t="s">
        <v>296</v>
      </c>
      <c r="BA22" s="70" t="s">
        <v>296</v>
      </c>
      <c r="BB22" s="70" t="s">
        <v>296</v>
      </c>
      <c r="BC22" s="50"/>
      <c r="BD22" s="70" t="s">
        <v>296</v>
      </c>
      <c r="BE22" s="70" t="s">
        <v>296</v>
      </c>
      <c r="BF22" s="70" t="s">
        <v>296</v>
      </c>
      <c r="BG22" s="70" t="s">
        <v>296</v>
      </c>
      <c r="BH22" s="70" t="s">
        <v>296</v>
      </c>
      <c r="BI22" s="70" t="s">
        <v>296</v>
      </c>
      <c r="BJ22" s="70" t="s">
        <v>296</v>
      </c>
      <c r="BK22" s="70" t="s">
        <v>296</v>
      </c>
      <c r="BL22" s="70" t="s">
        <v>296</v>
      </c>
      <c r="BM22" s="70" t="s">
        <v>296</v>
      </c>
      <c r="BN22" s="70" t="s">
        <v>296</v>
      </c>
      <c r="BO22" s="70" t="s">
        <v>296</v>
      </c>
      <c r="BP22" s="70" t="s">
        <v>296</v>
      </c>
      <c r="BQ22" s="70" t="s">
        <v>296</v>
      </c>
      <c r="BR22" s="70" t="s">
        <v>296</v>
      </c>
      <c r="BS22" s="70" t="s">
        <v>296</v>
      </c>
      <c r="BT22" s="70" t="s">
        <v>296</v>
      </c>
      <c r="BU22" s="50"/>
      <c r="BV22" s="70" t="s">
        <v>296</v>
      </c>
      <c r="BW22" s="70" t="s">
        <v>296</v>
      </c>
      <c r="BX22" s="70" t="s">
        <v>296</v>
      </c>
      <c r="BY22" s="70" t="s">
        <v>296</v>
      </c>
      <c r="BZ22" s="70" t="s">
        <v>296</v>
      </c>
      <c r="CA22" s="70" t="s">
        <v>296</v>
      </c>
      <c r="CB22" s="70" t="s">
        <v>296</v>
      </c>
      <c r="CC22" s="70" t="s">
        <v>296</v>
      </c>
      <c r="CD22" s="70" t="s">
        <v>296</v>
      </c>
      <c r="CE22" s="70" t="s">
        <v>296</v>
      </c>
      <c r="CF22" s="70" t="s">
        <v>296</v>
      </c>
      <c r="CG22" s="70" t="s">
        <v>296</v>
      </c>
      <c r="CH22" s="70" t="s">
        <v>296</v>
      </c>
      <c r="CI22" s="70" t="s">
        <v>296</v>
      </c>
      <c r="CJ22" s="70" t="s">
        <v>296</v>
      </c>
      <c r="CK22" s="70" t="s">
        <v>296</v>
      </c>
      <c r="CL22" s="70" t="s">
        <v>296</v>
      </c>
      <c r="CM22" s="50"/>
      <c r="CN22" s="50"/>
    </row>
    <row r="23" spans="1:92" s="14" customFormat="1" ht="16.5" customHeight="1" x14ac:dyDescent="0.25">
      <c r="A23" s="58"/>
      <c r="B23" s="39"/>
      <c r="C23" s="39"/>
      <c r="D23" s="39"/>
      <c r="E23" s="39"/>
      <c r="F23" s="39"/>
      <c r="G23" s="39">
        <f t="shared" si="0"/>
        <v>0</v>
      </c>
      <c r="H23" s="63">
        <f t="shared" si="4"/>
        <v>0</v>
      </c>
      <c r="I23" s="40">
        <f t="shared" si="1"/>
        <v>0</v>
      </c>
      <c r="J23" s="40">
        <f t="shared" si="2"/>
        <v>0</v>
      </c>
      <c r="K23" s="40">
        <f t="shared" si="3"/>
        <v>0</v>
      </c>
      <c r="N23" s="51"/>
      <c r="O23" s="70" t="s">
        <v>296</v>
      </c>
      <c r="P23" s="70" t="s">
        <v>296</v>
      </c>
      <c r="Q23" s="70" t="s">
        <v>296</v>
      </c>
      <c r="R23" s="70" t="s">
        <v>296</v>
      </c>
      <c r="S23" s="50"/>
      <c r="T23" s="70" t="s">
        <v>296</v>
      </c>
      <c r="U23" s="70" t="s">
        <v>296</v>
      </c>
      <c r="V23" s="70" t="s">
        <v>296</v>
      </c>
      <c r="W23" s="70" t="s">
        <v>296</v>
      </c>
      <c r="X23" s="70" t="s">
        <v>296</v>
      </c>
      <c r="Y23" s="70" t="s">
        <v>296</v>
      </c>
      <c r="Z23" s="70" t="s">
        <v>296</v>
      </c>
      <c r="AA23" s="70" t="s">
        <v>296</v>
      </c>
      <c r="AB23" s="70" t="s">
        <v>296</v>
      </c>
      <c r="AC23" s="70" t="s">
        <v>296</v>
      </c>
      <c r="AD23" s="70" t="s">
        <v>296</v>
      </c>
      <c r="AE23" s="70" t="s">
        <v>296</v>
      </c>
      <c r="AF23" s="70" t="s">
        <v>296</v>
      </c>
      <c r="AG23" s="70" t="s">
        <v>296</v>
      </c>
      <c r="AH23" s="70" t="s">
        <v>296</v>
      </c>
      <c r="AI23" s="70" t="s">
        <v>296</v>
      </c>
      <c r="AJ23" s="70" t="s">
        <v>296</v>
      </c>
      <c r="AK23" s="50"/>
      <c r="AL23" s="70" t="s">
        <v>296</v>
      </c>
      <c r="AM23" s="70" t="s">
        <v>296</v>
      </c>
      <c r="AN23" s="70" t="s">
        <v>296</v>
      </c>
      <c r="AO23" s="70" t="s">
        <v>296</v>
      </c>
      <c r="AP23" s="70" t="s">
        <v>296</v>
      </c>
      <c r="AQ23" s="70" t="s">
        <v>296</v>
      </c>
      <c r="AR23" s="70" t="s">
        <v>296</v>
      </c>
      <c r="AS23" s="70" t="s">
        <v>296</v>
      </c>
      <c r="AT23" s="70" t="s">
        <v>296</v>
      </c>
      <c r="AU23" s="70" t="s">
        <v>296</v>
      </c>
      <c r="AV23" s="70" t="s">
        <v>296</v>
      </c>
      <c r="AW23" s="70" t="s">
        <v>296</v>
      </c>
      <c r="AX23" s="70" t="s">
        <v>296</v>
      </c>
      <c r="AY23" s="70" t="s">
        <v>296</v>
      </c>
      <c r="AZ23" s="70" t="s">
        <v>296</v>
      </c>
      <c r="BA23" s="70" t="s">
        <v>296</v>
      </c>
      <c r="BB23" s="70" t="s">
        <v>296</v>
      </c>
      <c r="BC23" s="50"/>
      <c r="BD23" s="70" t="s">
        <v>296</v>
      </c>
      <c r="BE23" s="70" t="s">
        <v>296</v>
      </c>
      <c r="BF23" s="70" t="s">
        <v>296</v>
      </c>
      <c r="BG23" s="70" t="s">
        <v>296</v>
      </c>
      <c r="BH23" s="70" t="s">
        <v>296</v>
      </c>
      <c r="BI23" s="70" t="s">
        <v>296</v>
      </c>
      <c r="BJ23" s="70" t="s">
        <v>296</v>
      </c>
      <c r="BK23" s="70" t="s">
        <v>296</v>
      </c>
      <c r="BL23" s="70" t="s">
        <v>296</v>
      </c>
      <c r="BM23" s="70" t="s">
        <v>296</v>
      </c>
      <c r="BN23" s="70" t="s">
        <v>296</v>
      </c>
      <c r="BO23" s="70" t="s">
        <v>296</v>
      </c>
      <c r="BP23" s="70" t="s">
        <v>296</v>
      </c>
      <c r="BQ23" s="70" t="s">
        <v>296</v>
      </c>
      <c r="BR23" s="70" t="s">
        <v>296</v>
      </c>
      <c r="BS23" s="70" t="s">
        <v>296</v>
      </c>
      <c r="BT23" s="70" t="s">
        <v>296</v>
      </c>
      <c r="BU23" s="50"/>
      <c r="BV23" s="70" t="s">
        <v>296</v>
      </c>
      <c r="BW23" s="70" t="s">
        <v>296</v>
      </c>
      <c r="BX23" s="70" t="s">
        <v>296</v>
      </c>
      <c r="BY23" s="70" t="s">
        <v>296</v>
      </c>
      <c r="BZ23" s="70" t="s">
        <v>296</v>
      </c>
      <c r="CA23" s="70" t="s">
        <v>296</v>
      </c>
      <c r="CB23" s="70" t="s">
        <v>296</v>
      </c>
      <c r="CC23" s="70" t="s">
        <v>296</v>
      </c>
      <c r="CD23" s="70" t="s">
        <v>296</v>
      </c>
      <c r="CE23" s="70" t="s">
        <v>296</v>
      </c>
      <c r="CF23" s="70" t="s">
        <v>296</v>
      </c>
      <c r="CG23" s="70" t="s">
        <v>296</v>
      </c>
      <c r="CH23" s="70" t="s">
        <v>296</v>
      </c>
      <c r="CI23" s="70" t="s">
        <v>296</v>
      </c>
      <c r="CJ23" s="70" t="s">
        <v>296</v>
      </c>
      <c r="CK23" s="70" t="s">
        <v>296</v>
      </c>
      <c r="CL23" s="70" t="s">
        <v>296</v>
      </c>
      <c r="CM23" s="50"/>
      <c r="CN23" s="50"/>
    </row>
    <row r="24" spans="1:92" s="14" customFormat="1" ht="16.5" customHeight="1" x14ac:dyDescent="0.25">
      <c r="A24" s="58"/>
      <c r="B24" s="39"/>
      <c r="C24" s="39"/>
      <c r="D24" s="39"/>
      <c r="E24" s="39"/>
      <c r="F24" s="39"/>
      <c r="G24" s="39">
        <f t="shared" si="0"/>
        <v>0</v>
      </c>
      <c r="H24" s="63">
        <f t="shared" si="4"/>
        <v>0</v>
      </c>
      <c r="I24" s="40">
        <f t="shared" si="1"/>
        <v>0</v>
      </c>
      <c r="J24" s="40">
        <f t="shared" si="2"/>
        <v>0</v>
      </c>
      <c r="K24" s="40">
        <f t="shared" si="3"/>
        <v>0</v>
      </c>
      <c r="N24" s="51"/>
      <c r="O24" s="70" t="s">
        <v>296</v>
      </c>
      <c r="P24" s="70" t="s">
        <v>296</v>
      </c>
      <c r="Q24" s="70" t="s">
        <v>296</v>
      </c>
      <c r="R24" s="70" t="s">
        <v>296</v>
      </c>
      <c r="S24" s="50"/>
      <c r="T24" s="70" t="s">
        <v>296</v>
      </c>
      <c r="U24" s="70" t="s">
        <v>296</v>
      </c>
      <c r="V24" s="70" t="s">
        <v>296</v>
      </c>
      <c r="W24" s="70" t="s">
        <v>296</v>
      </c>
      <c r="X24" s="70" t="s">
        <v>296</v>
      </c>
      <c r="Y24" s="70" t="s">
        <v>296</v>
      </c>
      <c r="Z24" s="70" t="s">
        <v>296</v>
      </c>
      <c r="AA24" s="70" t="s">
        <v>296</v>
      </c>
      <c r="AB24" s="70" t="s">
        <v>296</v>
      </c>
      <c r="AC24" s="70" t="s">
        <v>296</v>
      </c>
      <c r="AD24" s="70" t="s">
        <v>296</v>
      </c>
      <c r="AE24" s="70" t="s">
        <v>296</v>
      </c>
      <c r="AF24" s="70" t="s">
        <v>296</v>
      </c>
      <c r="AG24" s="70" t="s">
        <v>296</v>
      </c>
      <c r="AH24" s="70" t="s">
        <v>296</v>
      </c>
      <c r="AI24" s="70" t="s">
        <v>296</v>
      </c>
      <c r="AJ24" s="70" t="s">
        <v>296</v>
      </c>
      <c r="AK24" s="50"/>
      <c r="AL24" s="70" t="s">
        <v>296</v>
      </c>
      <c r="AM24" s="70" t="s">
        <v>296</v>
      </c>
      <c r="AN24" s="70" t="s">
        <v>296</v>
      </c>
      <c r="AO24" s="70" t="s">
        <v>296</v>
      </c>
      <c r="AP24" s="70" t="s">
        <v>296</v>
      </c>
      <c r="AQ24" s="70" t="s">
        <v>296</v>
      </c>
      <c r="AR24" s="70" t="s">
        <v>296</v>
      </c>
      <c r="AS24" s="70" t="s">
        <v>296</v>
      </c>
      <c r="AT24" s="70" t="s">
        <v>296</v>
      </c>
      <c r="AU24" s="70" t="s">
        <v>296</v>
      </c>
      <c r="AV24" s="70" t="s">
        <v>296</v>
      </c>
      <c r="AW24" s="70" t="s">
        <v>296</v>
      </c>
      <c r="AX24" s="70" t="s">
        <v>296</v>
      </c>
      <c r="AY24" s="70" t="s">
        <v>296</v>
      </c>
      <c r="AZ24" s="70" t="s">
        <v>296</v>
      </c>
      <c r="BA24" s="70" t="s">
        <v>296</v>
      </c>
      <c r="BB24" s="70" t="s">
        <v>296</v>
      </c>
      <c r="BC24" s="50"/>
      <c r="BD24" s="70" t="s">
        <v>296</v>
      </c>
      <c r="BE24" s="70" t="s">
        <v>296</v>
      </c>
      <c r="BF24" s="70" t="s">
        <v>296</v>
      </c>
      <c r="BG24" s="70" t="s">
        <v>296</v>
      </c>
      <c r="BH24" s="70" t="s">
        <v>296</v>
      </c>
      <c r="BI24" s="70" t="s">
        <v>296</v>
      </c>
      <c r="BJ24" s="70" t="s">
        <v>296</v>
      </c>
      <c r="BK24" s="70" t="s">
        <v>296</v>
      </c>
      <c r="BL24" s="70" t="s">
        <v>296</v>
      </c>
      <c r="BM24" s="70" t="s">
        <v>296</v>
      </c>
      <c r="BN24" s="70" t="s">
        <v>296</v>
      </c>
      <c r="BO24" s="70" t="s">
        <v>296</v>
      </c>
      <c r="BP24" s="70" t="s">
        <v>296</v>
      </c>
      <c r="BQ24" s="70" t="s">
        <v>296</v>
      </c>
      <c r="BR24" s="70" t="s">
        <v>296</v>
      </c>
      <c r="BS24" s="70" t="s">
        <v>296</v>
      </c>
      <c r="BT24" s="70" t="s">
        <v>296</v>
      </c>
      <c r="BU24" s="50"/>
      <c r="BV24" s="70" t="s">
        <v>296</v>
      </c>
      <c r="BW24" s="70" t="s">
        <v>296</v>
      </c>
      <c r="BX24" s="70" t="s">
        <v>296</v>
      </c>
      <c r="BY24" s="70" t="s">
        <v>296</v>
      </c>
      <c r="BZ24" s="70" t="s">
        <v>296</v>
      </c>
      <c r="CA24" s="70" t="s">
        <v>296</v>
      </c>
      <c r="CB24" s="70" t="s">
        <v>296</v>
      </c>
      <c r="CC24" s="70" t="s">
        <v>296</v>
      </c>
      <c r="CD24" s="70" t="s">
        <v>296</v>
      </c>
      <c r="CE24" s="70" t="s">
        <v>296</v>
      </c>
      <c r="CF24" s="70" t="s">
        <v>296</v>
      </c>
      <c r="CG24" s="70" t="s">
        <v>296</v>
      </c>
      <c r="CH24" s="70" t="s">
        <v>296</v>
      </c>
      <c r="CI24" s="70" t="s">
        <v>296</v>
      </c>
      <c r="CJ24" s="70" t="s">
        <v>296</v>
      </c>
      <c r="CK24" s="70" t="s">
        <v>296</v>
      </c>
      <c r="CL24" s="70" t="s">
        <v>296</v>
      </c>
      <c r="CM24" s="50"/>
      <c r="CN24" s="50"/>
    </row>
    <row r="25" spans="1:92" s="14" customFormat="1" ht="16.5" customHeight="1" x14ac:dyDescent="0.25">
      <c r="A25" s="58"/>
      <c r="B25" s="39"/>
      <c r="C25" s="39"/>
      <c r="D25" s="39"/>
      <c r="E25" s="39"/>
      <c r="F25" s="39"/>
      <c r="G25" s="39">
        <f t="shared" si="0"/>
        <v>0</v>
      </c>
      <c r="H25" s="63">
        <f t="shared" si="4"/>
        <v>0</v>
      </c>
      <c r="I25" s="40">
        <f t="shared" si="1"/>
        <v>0</v>
      </c>
      <c r="J25" s="40">
        <f t="shared" si="2"/>
        <v>0</v>
      </c>
      <c r="K25" s="40">
        <f t="shared" si="3"/>
        <v>0</v>
      </c>
      <c r="N25" s="51"/>
      <c r="O25" s="70" t="s">
        <v>296</v>
      </c>
      <c r="P25" s="70" t="s">
        <v>296</v>
      </c>
      <c r="Q25" s="70" t="s">
        <v>296</v>
      </c>
      <c r="R25" s="70" t="s">
        <v>296</v>
      </c>
      <c r="S25" s="50"/>
      <c r="T25" s="70" t="s">
        <v>296</v>
      </c>
      <c r="U25" s="70" t="s">
        <v>296</v>
      </c>
      <c r="V25" s="70" t="s">
        <v>296</v>
      </c>
      <c r="W25" s="70" t="s">
        <v>296</v>
      </c>
      <c r="X25" s="70" t="s">
        <v>296</v>
      </c>
      <c r="Y25" s="70" t="s">
        <v>296</v>
      </c>
      <c r="Z25" s="70" t="s">
        <v>296</v>
      </c>
      <c r="AA25" s="70" t="s">
        <v>296</v>
      </c>
      <c r="AB25" s="70" t="s">
        <v>296</v>
      </c>
      <c r="AC25" s="70" t="s">
        <v>296</v>
      </c>
      <c r="AD25" s="70" t="s">
        <v>296</v>
      </c>
      <c r="AE25" s="70" t="s">
        <v>296</v>
      </c>
      <c r="AF25" s="70" t="s">
        <v>296</v>
      </c>
      <c r="AG25" s="70" t="s">
        <v>296</v>
      </c>
      <c r="AH25" s="70" t="s">
        <v>296</v>
      </c>
      <c r="AI25" s="70" t="s">
        <v>296</v>
      </c>
      <c r="AJ25" s="70" t="s">
        <v>296</v>
      </c>
      <c r="AK25" s="50"/>
      <c r="AL25" s="70" t="s">
        <v>296</v>
      </c>
      <c r="AM25" s="70" t="s">
        <v>296</v>
      </c>
      <c r="AN25" s="70" t="s">
        <v>296</v>
      </c>
      <c r="AO25" s="70" t="s">
        <v>296</v>
      </c>
      <c r="AP25" s="70" t="s">
        <v>296</v>
      </c>
      <c r="AQ25" s="70" t="s">
        <v>296</v>
      </c>
      <c r="AR25" s="70" t="s">
        <v>296</v>
      </c>
      <c r="AS25" s="70" t="s">
        <v>296</v>
      </c>
      <c r="AT25" s="70" t="s">
        <v>296</v>
      </c>
      <c r="AU25" s="70" t="s">
        <v>296</v>
      </c>
      <c r="AV25" s="70" t="s">
        <v>296</v>
      </c>
      <c r="AW25" s="70" t="s">
        <v>296</v>
      </c>
      <c r="AX25" s="70" t="s">
        <v>296</v>
      </c>
      <c r="AY25" s="70" t="s">
        <v>296</v>
      </c>
      <c r="AZ25" s="70" t="s">
        <v>296</v>
      </c>
      <c r="BA25" s="70" t="s">
        <v>296</v>
      </c>
      <c r="BB25" s="70" t="s">
        <v>296</v>
      </c>
      <c r="BC25" s="50"/>
      <c r="BD25" s="70" t="s">
        <v>296</v>
      </c>
      <c r="BE25" s="70" t="s">
        <v>296</v>
      </c>
      <c r="BF25" s="70" t="s">
        <v>296</v>
      </c>
      <c r="BG25" s="70" t="s">
        <v>296</v>
      </c>
      <c r="BH25" s="70" t="s">
        <v>296</v>
      </c>
      <c r="BI25" s="70" t="s">
        <v>296</v>
      </c>
      <c r="BJ25" s="70" t="s">
        <v>296</v>
      </c>
      <c r="BK25" s="70" t="s">
        <v>296</v>
      </c>
      <c r="BL25" s="70" t="s">
        <v>296</v>
      </c>
      <c r="BM25" s="70" t="s">
        <v>296</v>
      </c>
      <c r="BN25" s="70" t="s">
        <v>296</v>
      </c>
      <c r="BO25" s="70" t="s">
        <v>296</v>
      </c>
      <c r="BP25" s="70" t="s">
        <v>296</v>
      </c>
      <c r="BQ25" s="70" t="s">
        <v>296</v>
      </c>
      <c r="BR25" s="70" t="s">
        <v>296</v>
      </c>
      <c r="BS25" s="70" t="s">
        <v>296</v>
      </c>
      <c r="BT25" s="70" t="s">
        <v>296</v>
      </c>
      <c r="BU25" s="50"/>
      <c r="BV25" s="70" t="s">
        <v>296</v>
      </c>
      <c r="BW25" s="70" t="s">
        <v>296</v>
      </c>
      <c r="BX25" s="70" t="s">
        <v>296</v>
      </c>
      <c r="BY25" s="70" t="s">
        <v>296</v>
      </c>
      <c r="BZ25" s="70" t="s">
        <v>296</v>
      </c>
      <c r="CA25" s="70" t="s">
        <v>296</v>
      </c>
      <c r="CB25" s="70" t="s">
        <v>296</v>
      </c>
      <c r="CC25" s="70" t="s">
        <v>296</v>
      </c>
      <c r="CD25" s="70" t="s">
        <v>296</v>
      </c>
      <c r="CE25" s="70" t="s">
        <v>296</v>
      </c>
      <c r="CF25" s="70" t="s">
        <v>296</v>
      </c>
      <c r="CG25" s="70" t="s">
        <v>296</v>
      </c>
      <c r="CH25" s="70" t="s">
        <v>296</v>
      </c>
      <c r="CI25" s="70" t="s">
        <v>296</v>
      </c>
      <c r="CJ25" s="70" t="s">
        <v>296</v>
      </c>
      <c r="CK25" s="70" t="s">
        <v>296</v>
      </c>
      <c r="CL25" s="70" t="s">
        <v>296</v>
      </c>
      <c r="CM25" s="50"/>
      <c r="CN25" s="50"/>
    </row>
    <row r="26" spans="1:92" s="14" customFormat="1" ht="16.5" customHeight="1" x14ac:dyDescent="0.25">
      <c r="A26" s="58"/>
      <c r="B26" s="39"/>
      <c r="C26" s="39"/>
      <c r="D26" s="39"/>
      <c r="E26" s="39"/>
      <c r="F26" s="39"/>
      <c r="G26" s="39">
        <f t="shared" si="0"/>
        <v>0</v>
      </c>
      <c r="H26" s="63">
        <f t="shared" si="4"/>
        <v>0</v>
      </c>
      <c r="I26" s="40">
        <f t="shared" si="1"/>
        <v>0</v>
      </c>
      <c r="J26" s="40">
        <f t="shared" si="2"/>
        <v>0</v>
      </c>
      <c r="K26" s="40">
        <f t="shared" si="3"/>
        <v>0</v>
      </c>
      <c r="N26" s="51"/>
      <c r="O26" s="70" t="s">
        <v>296</v>
      </c>
      <c r="P26" s="70" t="s">
        <v>296</v>
      </c>
      <c r="Q26" s="70" t="s">
        <v>296</v>
      </c>
      <c r="R26" s="70" t="s">
        <v>296</v>
      </c>
      <c r="S26" s="50"/>
      <c r="T26" s="70" t="s">
        <v>296</v>
      </c>
      <c r="U26" s="70" t="s">
        <v>296</v>
      </c>
      <c r="V26" s="70" t="s">
        <v>296</v>
      </c>
      <c r="W26" s="70" t="s">
        <v>296</v>
      </c>
      <c r="X26" s="70" t="s">
        <v>296</v>
      </c>
      <c r="Y26" s="70" t="s">
        <v>296</v>
      </c>
      <c r="Z26" s="70" t="s">
        <v>296</v>
      </c>
      <c r="AA26" s="70" t="s">
        <v>296</v>
      </c>
      <c r="AB26" s="70" t="s">
        <v>296</v>
      </c>
      <c r="AC26" s="70" t="s">
        <v>296</v>
      </c>
      <c r="AD26" s="70" t="s">
        <v>296</v>
      </c>
      <c r="AE26" s="70" t="s">
        <v>296</v>
      </c>
      <c r="AF26" s="70" t="s">
        <v>296</v>
      </c>
      <c r="AG26" s="70" t="s">
        <v>296</v>
      </c>
      <c r="AH26" s="70" t="s">
        <v>296</v>
      </c>
      <c r="AI26" s="70" t="s">
        <v>296</v>
      </c>
      <c r="AJ26" s="70" t="s">
        <v>296</v>
      </c>
      <c r="AK26" s="50"/>
      <c r="AL26" s="70" t="s">
        <v>296</v>
      </c>
      <c r="AM26" s="70" t="s">
        <v>296</v>
      </c>
      <c r="AN26" s="70" t="s">
        <v>296</v>
      </c>
      <c r="AO26" s="70" t="s">
        <v>296</v>
      </c>
      <c r="AP26" s="70" t="s">
        <v>296</v>
      </c>
      <c r="AQ26" s="70" t="s">
        <v>296</v>
      </c>
      <c r="AR26" s="70" t="s">
        <v>296</v>
      </c>
      <c r="AS26" s="70" t="s">
        <v>296</v>
      </c>
      <c r="AT26" s="70" t="s">
        <v>296</v>
      </c>
      <c r="AU26" s="70" t="s">
        <v>296</v>
      </c>
      <c r="AV26" s="70" t="s">
        <v>296</v>
      </c>
      <c r="AW26" s="70" t="s">
        <v>296</v>
      </c>
      <c r="AX26" s="70" t="s">
        <v>296</v>
      </c>
      <c r="AY26" s="70" t="s">
        <v>296</v>
      </c>
      <c r="AZ26" s="70" t="s">
        <v>296</v>
      </c>
      <c r="BA26" s="70" t="s">
        <v>296</v>
      </c>
      <c r="BB26" s="70" t="s">
        <v>296</v>
      </c>
      <c r="BC26" s="50"/>
      <c r="BD26" s="70">
        <v>12</v>
      </c>
      <c r="BE26" s="70">
        <v>12</v>
      </c>
      <c r="BF26" s="70">
        <v>12</v>
      </c>
      <c r="BG26" s="70" t="s">
        <v>296</v>
      </c>
      <c r="BH26" s="70" t="s">
        <v>296</v>
      </c>
      <c r="BI26" s="70" t="s">
        <v>296</v>
      </c>
      <c r="BJ26" s="70" t="s">
        <v>296</v>
      </c>
      <c r="BK26" s="70" t="s">
        <v>296</v>
      </c>
      <c r="BL26" s="70" t="s">
        <v>296</v>
      </c>
      <c r="BM26" s="70" t="s">
        <v>296</v>
      </c>
      <c r="BN26" s="70" t="s">
        <v>296</v>
      </c>
      <c r="BO26" s="70" t="s">
        <v>296</v>
      </c>
      <c r="BP26" s="70" t="s">
        <v>296</v>
      </c>
      <c r="BQ26" s="70" t="s">
        <v>296</v>
      </c>
      <c r="BR26" s="70" t="s">
        <v>296</v>
      </c>
      <c r="BS26" s="70" t="s">
        <v>296</v>
      </c>
      <c r="BT26" s="70" t="s">
        <v>296</v>
      </c>
      <c r="BU26" s="50"/>
      <c r="BV26" s="70">
        <v>12</v>
      </c>
      <c r="BW26" s="70">
        <v>12</v>
      </c>
      <c r="BX26" s="70">
        <v>12</v>
      </c>
      <c r="BY26" s="70">
        <v>12</v>
      </c>
      <c r="BZ26" s="70" t="s">
        <v>296</v>
      </c>
      <c r="CA26" s="70" t="s">
        <v>296</v>
      </c>
      <c r="CB26" s="70" t="s">
        <v>296</v>
      </c>
      <c r="CC26" s="70" t="s">
        <v>296</v>
      </c>
      <c r="CD26" s="70" t="s">
        <v>296</v>
      </c>
      <c r="CE26" s="70" t="s">
        <v>296</v>
      </c>
      <c r="CF26" s="70" t="s">
        <v>296</v>
      </c>
      <c r="CG26" s="70" t="s">
        <v>296</v>
      </c>
      <c r="CH26" s="70" t="s">
        <v>296</v>
      </c>
      <c r="CI26" s="70" t="s">
        <v>296</v>
      </c>
      <c r="CJ26" s="70" t="s">
        <v>296</v>
      </c>
      <c r="CK26" s="70" t="s">
        <v>296</v>
      </c>
      <c r="CL26" s="70" t="s">
        <v>296</v>
      </c>
      <c r="CM26" s="50"/>
      <c r="CN26" s="50"/>
    </row>
    <row r="27" spans="1:92" s="14" customFormat="1" ht="16.5" customHeight="1" x14ac:dyDescent="0.25">
      <c r="A27" s="58"/>
      <c r="B27" s="39"/>
      <c r="C27" s="39"/>
      <c r="D27" s="39"/>
      <c r="E27" s="39"/>
      <c r="F27" s="39"/>
      <c r="G27" s="39">
        <f t="shared" si="0"/>
        <v>0</v>
      </c>
      <c r="H27" s="63">
        <f t="shared" si="4"/>
        <v>0</v>
      </c>
      <c r="I27" s="40">
        <f t="shared" si="1"/>
        <v>0</v>
      </c>
      <c r="J27" s="40">
        <f t="shared" si="2"/>
        <v>0</v>
      </c>
      <c r="K27" s="40">
        <f t="shared" si="3"/>
        <v>0</v>
      </c>
      <c r="N27" s="51"/>
      <c r="O27" s="70" t="s">
        <v>296</v>
      </c>
      <c r="P27" s="70" t="s">
        <v>296</v>
      </c>
      <c r="Q27" s="70" t="s">
        <v>296</v>
      </c>
      <c r="R27" s="70" t="s">
        <v>296</v>
      </c>
      <c r="S27" s="50"/>
      <c r="T27" s="70">
        <v>13</v>
      </c>
      <c r="U27" s="70">
        <v>12</v>
      </c>
      <c r="V27" s="70" t="s">
        <v>296</v>
      </c>
      <c r="W27" s="70" t="s">
        <v>296</v>
      </c>
      <c r="X27" s="70" t="s">
        <v>296</v>
      </c>
      <c r="Y27" s="70" t="s">
        <v>296</v>
      </c>
      <c r="Z27" s="70" t="s">
        <v>296</v>
      </c>
      <c r="AA27" s="70" t="s">
        <v>296</v>
      </c>
      <c r="AB27" s="70" t="s">
        <v>296</v>
      </c>
      <c r="AC27" s="70" t="s">
        <v>296</v>
      </c>
      <c r="AD27" s="70" t="s">
        <v>296</v>
      </c>
      <c r="AE27" s="70" t="s">
        <v>296</v>
      </c>
      <c r="AF27" s="70" t="s">
        <v>296</v>
      </c>
      <c r="AG27" s="70" t="s">
        <v>296</v>
      </c>
      <c r="AH27" s="70" t="s">
        <v>296</v>
      </c>
      <c r="AI27" s="70" t="s">
        <v>296</v>
      </c>
      <c r="AJ27" s="70" t="s">
        <v>296</v>
      </c>
      <c r="AK27" s="50"/>
      <c r="AL27" s="70" t="s">
        <v>296</v>
      </c>
      <c r="AM27" s="70" t="s">
        <v>296</v>
      </c>
      <c r="AN27" s="70" t="s">
        <v>296</v>
      </c>
      <c r="AO27" s="70" t="s">
        <v>296</v>
      </c>
      <c r="AP27" s="70" t="s">
        <v>296</v>
      </c>
      <c r="AQ27" s="70" t="s">
        <v>296</v>
      </c>
      <c r="AR27" s="70" t="s">
        <v>296</v>
      </c>
      <c r="AS27" s="70" t="s">
        <v>296</v>
      </c>
      <c r="AT27" s="70" t="s">
        <v>296</v>
      </c>
      <c r="AU27" s="70" t="s">
        <v>296</v>
      </c>
      <c r="AV27" s="70" t="s">
        <v>296</v>
      </c>
      <c r="AW27" s="70" t="s">
        <v>296</v>
      </c>
      <c r="AX27" s="70" t="s">
        <v>296</v>
      </c>
      <c r="AY27" s="70" t="s">
        <v>296</v>
      </c>
      <c r="AZ27" s="70" t="s">
        <v>296</v>
      </c>
      <c r="BA27" s="70" t="s">
        <v>296</v>
      </c>
      <c r="BB27" s="70" t="s">
        <v>296</v>
      </c>
      <c r="BC27" s="50"/>
      <c r="BD27" s="70" t="s">
        <v>296</v>
      </c>
      <c r="BE27" s="70" t="s">
        <v>296</v>
      </c>
      <c r="BF27" s="70" t="s">
        <v>296</v>
      </c>
      <c r="BG27" s="70" t="s">
        <v>296</v>
      </c>
      <c r="BH27" s="70" t="s">
        <v>296</v>
      </c>
      <c r="BI27" s="70" t="s">
        <v>296</v>
      </c>
      <c r="BJ27" s="70" t="s">
        <v>296</v>
      </c>
      <c r="BK27" s="70" t="s">
        <v>296</v>
      </c>
      <c r="BL27" s="70" t="s">
        <v>296</v>
      </c>
      <c r="BM27" s="70" t="s">
        <v>296</v>
      </c>
      <c r="BN27" s="70" t="s">
        <v>296</v>
      </c>
      <c r="BO27" s="70" t="s">
        <v>296</v>
      </c>
      <c r="BP27" s="70" t="s">
        <v>296</v>
      </c>
      <c r="BQ27" s="70" t="s">
        <v>296</v>
      </c>
      <c r="BR27" s="70" t="s">
        <v>296</v>
      </c>
      <c r="BS27" s="70" t="s">
        <v>296</v>
      </c>
      <c r="BT27" s="70" t="s">
        <v>296</v>
      </c>
      <c r="BU27" s="50"/>
      <c r="BV27" s="70" t="s">
        <v>296</v>
      </c>
      <c r="BW27" s="70" t="s">
        <v>296</v>
      </c>
      <c r="BX27" s="70" t="s">
        <v>296</v>
      </c>
      <c r="BY27" s="70" t="s">
        <v>296</v>
      </c>
      <c r="BZ27" s="70" t="s">
        <v>296</v>
      </c>
      <c r="CA27" s="70" t="s">
        <v>296</v>
      </c>
      <c r="CB27" s="70" t="s">
        <v>296</v>
      </c>
      <c r="CC27" s="70" t="s">
        <v>296</v>
      </c>
      <c r="CD27" s="70" t="s">
        <v>296</v>
      </c>
      <c r="CE27" s="70" t="s">
        <v>296</v>
      </c>
      <c r="CF27" s="70" t="s">
        <v>296</v>
      </c>
      <c r="CG27" s="70" t="s">
        <v>296</v>
      </c>
      <c r="CH27" s="70" t="s">
        <v>296</v>
      </c>
      <c r="CI27" s="70" t="s">
        <v>296</v>
      </c>
      <c r="CJ27" s="70" t="s">
        <v>296</v>
      </c>
      <c r="CK27" s="70" t="s">
        <v>296</v>
      </c>
      <c r="CL27" s="70" t="s">
        <v>296</v>
      </c>
      <c r="CM27" s="50"/>
      <c r="CN27" s="50"/>
    </row>
    <row r="28" spans="1:92" s="14" customFormat="1" ht="16.5" customHeight="1" x14ac:dyDescent="0.25">
      <c r="A28" s="58"/>
      <c r="B28" s="39"/>
      <c r="C28" s="39"/>
      <c r="D28" s="39"/>
      <c r="E28" s="39"/>
      <c r="F28" s="39"/>
      <c r="G28" s="39">
        <f t="shared" si="0"/>
        <v>0</v>
      </c>
      <c r="H28" s="63">
        <f t="shared" si="4"/>
        <v>0</v>
      </c>
      <c r="I28" s="40">
        <f t="shared" si="1"/>
        <v>0</v>
      </c>
      <c r="J28" s="40">
        <f t="shared" si="2"/>
        <v>0</v>
      </c>
      <c r="K28" s="40">
        <f t="shared" si="3"/>
        <v>0</v>
      </c>
      <c r="N28" s="51"/>
      <c r="O28" s="70" t="s">
        <v>296</v>
      </c>
      <c r="P28" s="70" t="s">
        <v>296</v>
      </c>
      <c r="Q28" s="70" t="s">
        <v>296</v>
      </c>
      <c r="R28" s="70" t="s">
        <v>296</v>
      </c>
      <c r="S28" s="50"/>
      <c r="T28" s="70" t="s">
        <v>296</v>
      </c>
      <c r="U28" s="70" t="s">
        <v>296</v>
      </c>
      <c r="V28" s="70" t="s">
        <v>296</v>
      </c>
      <c r="W28" s="70" t="s">
        <v>296</v>
      </c>
      <c r="X28" s="70" t="s">
        <v>296</v>
      </c>
      <c r="Y28" s="70" t="s">
        <v>296</v>
      </c>
      <c r="Z28" s="70" t="s">
        <v>296</v>
      </c>
      <c r="AA28" s="70" t="s">
        <v>296</v>
      </c>
      <c r="AB28" s="70" t="s">
        <v>296</v>
      </c>
      <c r="AC28" s="70" t="s">
        <v>296</v>
      </c>
      <c r="AD28" s="70" t="s">
        <v>296</v>
      </c>
      <c r="AE28" s="70" t="s">
        <v>296</v>
      </c>
      <c r="AF28" s="70" t="s">
        <v>296</v>
      </c>
      <c r="AG28" s="70" t="s">
        <v>296</v>
      </c>
      <c r="AH28" s="70" t="s">
        <v>296</v>
      </c>
      <c r="AI28" s="70" t="s">
        <v>296</v>
      </c>
      <c r="AJ28" s="70" t="s">
        <v>296</v>
      </c>
      <c r="AK28" s="50"/>
      <c r="AL28" s="70" t="s">
        <v>296</v>
      </c>
      <c r="AM28" s="70" t="s">
        <v>296</v>
      </c>
      <c r="AN28" s="70" t="s">
        <v>296</v>
      </c>
      <c r="AO28" s="70" t="s">
        <v>296</v>
      </c>
      <c r="AP28" s="70" t="s">
        <v>296</v>
      </c>
      <c r="AQ28" s="70" t="s">
        <v>296</v>
      </c>
      <c r="AR28" s="70" t="s">
        <v>296</v>
      </c>
      <c r="AS28" s="70" t="s">
        <v>296</v>
      </c>
      <c r="AT28" s="70" t="s">
        <v>296</v>
      </c>
      <c r="AU28" s="70" t="s">
        <v>296</v>
      </c>
      <c r="AV28" s="70" t="s">
        <v>296</v>
      </c>
      <c r="AW28" s="70" t="s">
        <v>296</v>
      </c>
      <c r="AX28" s="70" t="s">
        <v>296</v>
      </c>
      <c r="AY28" s="70" t="s">
        <v>296</v>
      </c>
      <c r="AZ28" s="70" t="s">
        <v>296</v>
      </c>
      <c r="BA28" s="70" t="s">
        <v>296</v>
      </c>
      <c r="BB28" s="70" t="s">
        <v>296</v>
      </c>
      <c r="BC28" s="50"/>
      <c r="BD28" s="70" t="s">
        <v>296</v>
      </c>
      <c r="BE28" s="70" t="s">
        <v>296</v>
      </c>
      <c r="BF28" s="70" t="s">
        <v>296</v>
      </c>
      <c r="BG28" s="70" t="s">
        <v>296</v>
      </c>
      <c r="BH28" s="70" t="s">
        <v>296</v>
      </c>
      <c r="BI28" s="70" t="s">
        <v>296</v>
      </c>
      <c r="BJ28" s="70" t="s">
        <v>296</v>
      </c>
      <c r="BK28" s="70" t="s">
        <v>296</v>
      </c>
      <c r="BL28" s="70" t="s">
        <v>296</v>
      </c>
      <c r="BM28" s="70" t="s">
        <v>296</v>
      </c>
      <c r="BN28" s="70" t="s">
        <v>296</v>
      </c>
      <c r="BO28" s="70" t="s">
        <v>296</v>
      </c>
      <c r="BP28" s="70" t="s">
        <v>296</v>
      </c>
      <c r="BQ28" s="70" t="s">
        <v>296</v>
      </c>
      <c r="BR28" s="70" t="s">
        <v>296</v>
      </c>
      <c r="BS28" s="70" t="s">
        <v>296</v>
      </c>
      <c r="BT28" s="70" t="s">
        <v>296</v>
      </c>
      <c r="BU28" s="50"/>
      <c r="BV28" s="70" t="s">
        <v>296</v>
      </c>
      <c r="BW28" s="70" t="s">
        <v>296</v>
      </c>
      <c r="BX28" s="70" t="s">
        <v>296</v>
      </c>
      <c r="BY28" s="70" t="s">
        <v>296</v>
      </c>
      <c r="BZ28" s="70" t="s">
        <v>296</v>
      </c>
      <c r="CA28" s="70" t="s">
        <v>296</v>
      </c>
      <c r="CB28" s="70" t="s">
        <v>296</v>
      </c>
      <c r="CC28" s="70" t="s">
        <v>296</v>
      </c>
      <c r="CD28" s="70" t="s">
        <v>296</v>
      </c>
      <c r="CE28" s="70" t="s">
        <v>296</v>
      </c>
      <c r="CF28" s="70" t="s">
        <v>296</v>
      </c>
      <c r="CG28" s="70" t="s">
        <v>296</v>
      </c>
      <c r="CH28" s="70" t="s">
        <v>296</v>
      </c>
      <c r="CI28" s="70" t="s">
        <v>296</v>
      </c>
      <c r="CJ28" s="70" t="s">
        <v>296</v>
      </c>
      <c r="CK28" s="70" t="s">
        <v>296</v>
      </c>
      <c r="CL28" s="70" t="s">
        <v>296</v>
      </c>
      <c r="CM28" s="50"/>
      <c r="CN28" s="50"/>
    </row>
    <row r="29" spans="1:92" s="14" customFormat="1" ht="16.5" customHeight="1" x14ac:dyDescent="0.25">
      <c r="A29" s="58"/>
      <c r="B29" s="39"/>
      <c r="C29" s="39"/>
      <c r="D29" s="39"/>
      <c r="E29" s="39"/>
      <c r="F29" s="39"/>
      <c r="G29" s="39">
        <f t="shared" si="0"/>
        <v>0</v>
      </c>
      <c r="H29" s="63">
        <f t="shared" si="4"/>
        <v>0</v>
      </c>
      <c r="I29" s="40">
        <f t="shared" si="1"/>
        <v>0</v>
      </c>
      <c r="J29" s="40">
        <f t="shared" si="2"/>
        <v>0</v>
      </c>
      <c r="K29" s="40">
        <f t="shared" si="3"/>
        <v>0</v>
      </c>
      <c r="N29" s="51"/>
      <c r="O29" s="70" t="s">
        <v>296</v>
      </c>
      <c r="P29" s="70" t="s">
        <v>296</v>
      </c>
      <c r="Q29" s="70" t="s">
        <v>296</v>
      </c>
      <c r="R29" s="70" t="s">
        <v>296</v>
      </c>
      <c r="S29" s="50"/>
      <c r="T29" s="70" t="s">
        <v>296</v>
      </c>
      <c r="U29" s="70" t="s">
        <v>296</v>
      </c>
      <c r="V29" s="70" t="s">
        <v>296</v>
      </c>
      <c r="W29" s="70" t="s">
        <v>296</v>
      </c>
      <c r="X29" s="70" t="s">
        <v>296</v>
      </c>
      <c r="Y29" s="70" t="s">
        <v>296</v>
      </c>
      <c r="Z29" s="70" t="s">
        <v>296</v>
      </c>
      <c r="AA29" s="70" t="s">
        <v>296</v>
      </c>
      <c r="AB29" s="70" t="s">
        <v>296</v>
      </c>
      <c r="AC29" s="70" t="s">
        <v>296</v>
      </c>
      <c r="AD29" s="70" t="s">
        <v>296</v>
      </c>
      <c r="AE29" s="70" t="s">
        <v>296</v>
      </c>
      <c r="AF29" s="70" t="s">
        <v>296</v>
      </c>
      <c r="AG29" s="70" t="s">
        <v>296</v>
      </c>
      <c r="AH29" s="70" t="s">
        <v>296</v>
      </c>
      <c r="AI29" s="70" t="s">
        <v>296</v>
      </c>
      <c r="AJ29" s="70" t="s">
        <v>296</v>
      </c>
      <c r="AK29" s="50"/>
      <c r="AL29" s="70" t="s">
        <v>296</v>
      </c>
      <c r="AM29" s="70" t="s">
        <v>296</v>
      </c>
      <c r="AN29" s="70" t="s">
        <v>296</v>
      </c>
      <c r="AO29" s="70" t="s">
        <v>296</v>
      </c>
      <c r="AP29" s="70" t="s">
        <v>296</v>
      </c>
      <c r="AQ29" s="70" t="s">
        <v>296</v>
      </c>
      <c r="AR29" s="70" t="s">
        <v>296</v>
      </c>
      <c r="AS29" s="70" t="s">
        <v>296</v>
      </c>
      <c r="AT29" s="70" t="s">
        <v>296</v>
      </c>
      <c r="AU29" s="70" t="s">
        <v>296</v>
      </c>
      <c r="AV29" s="70" t="s">
        <v>296</v>
      </c>
      <c r="AW29" s="70" t="s">
        <v>296</v>
      </c>
      <c r="AX29" s="70" t="s">
        <v>296</v>
      </c>
      <c r="AY29" s="70" t="s">
        <v>296</v>
      </c>
      <c r="AZ29" s="70" t="s">
        <v>296</v>
      </c>
      <c r="BA29" s="70" t="s">
        <v>296</v>
      </c>
      <c r="BB29" s="70" t="s">
        <v>296</v>
      </c>
      <c r="BC29" s="50"/>
      <c r="BD29" s="70" t="s">
        <v>296</v>
      </c>
      <c r="BE29" s="70" t="s">
        <v>296</v>
      </c>
      <c r="BF29" s="70" t="s">
        <v>296</v>
      </c>
      <c r="BG29" s="70" t="s">
        <v>296</v>
      </c>
      <c r="BH29" s="70" t="s">
        <v>296</v>
      </c>
      <c r="BI29" s="70" t="s">
        <v>296</v>
      </c>
      <c r="BJ29" s="70" t="s">
        <v>296</v>
      </c>
      <c r="BK29" s="70" t="s">
        <v>296</v>
      </c>
      <c r="BL29" s="70" t="s">
        <v>296</v>
      </c>
      <c r="BM29" s="70" t="s">
        <v>296</v>
      </c>
      <c r="BN29" s="70" t="s">
        <v>296</v>
      </c>
      <c r="BO29" s="70" t="s">
        <v>296</v>
      </c>
      <c r="BP29" s="70" t="s">
        <v>296</v>
      </c>
      <c r="BQ29" s="70" t="s">
        <v>296</v>
      </c>
      <c r="BR29" s="70" t="s">
        <v>296</v>
      </c>
      <c r="BS29" s="70" t="s">
        <v>296</v>
      </c>
      <c r="BT29" s="70" t="s">
        <v>296</v>
      </c>
      <c r="BU29" s="50"/>
      <c r="BV29" s="70" t="s">
        <v>296</v>
      </c>
      <c r="BW29" s="70" t="s">
        <v>296</v>
      </c>
      <c r="BX29" s="70" t="s">
        <v>296</v>
      </c>
      <c r="BY29" s="70" t="s">
        <v>296</v>
      </c>
      <c r="BZ29" s="70" t="s">
        <v>296</v>
      </c>
      <c r="CA29" s="70" t="s">
        <v>296</v>
      </c>
      <c r="CB29" s="70" t="s">
        <v>296</v>
      </c>
      <c r="CC29" s="70" t="s">
        <v>296</v>
      </c>
      <c r="CD29" s="70" t="s">
        <v>296</v>
      </c>
      <c r="CE29" s="70" t="s">
        <v>296</v>
      </c>
      <c r="CF29" s="70" t="s">
        <v>296</v>
      </c>
      <c r="CG29" s="70" t="s">
        <v>296</v>
      </c>
      <c r="CH29" s="70" t="s">
        <v>296</v>
      </c>
      <c r="CI29" s="70" t="s">
        <v>296</v>
      </c>
      <c r="CJ29" s="70" t="s">
        <v>296</v>
      </c>
      <c r="CK29" s="70" t="s">
        <v>296</v>
      </c>
      <c r="CL29" s="70" t="s">
        <v>296</v>
      </c>
      <c r="CM29" s="50"/>
      <c r="CN29" s="50"/>
    </row>
    <row r="30" spans="1:92" s="14" customFormat="1" ht="16.5" customHeight="1" x14ac:dyDescent="0.25">
      <c r="A30" s="58"/>
      <c r="B30" s="39"/>
      <c r="C30" s="39"/>
      <c r="D30" s="39"/>
      <c r="E30" s="39"/>
      <c r="F30" s="39"/>
      <c r="G30" s="39">
        <f t="shared" si="0"/>
        <v>0</v>
      </c>
      <c r="H30" s="63">
        <f t="shared" si="4"/>
        <v>0</v>
      </c>
      <c r="I30" s="40">
        <f t="shared" ref="I30:I31" si="5">(H30*$I$11)</f>
        <v>0</v>
      </c>
      <c r="J30" s="40">
        <f t="shared" ref="J30:J31" si="6">(H30*$J$11)</f>
        <v>0</v>
      </c>
      <c r="K30" s="40">
        <f t="shared" ref="K30:K31" si="7">SUM(H30:J30)</f>
        <v>0</v>
      </c>
      <c r="N30" s="51"/>
      <c r="O30" s="70" t="s">
        <v>296</v>
      </c>
      <c r="P30" s="70" t="s">
        <v>296</v>
      </c>
      <c r="Q30" s="70" t="s">
        <v>296</v>
      </c>
      <c r="R30" s="70" t="s">
        <v>296</v>
      </c>
      <c r="S30" s="50"/>
      <c r="T30" s="70" t="s">
        <v>296</v>
      </c>
      <c r="U30" s="70" t="s">
        <v>296</v>
      </c>
      <c r="V30" s="70" t="s">
        <v>296</v>
      </c>
      <c r="W30" s="70" t="s">
        <v>296</v>
      </c>
      <c r="X30" s="70" t="s">
        <v>296</v>
      </c>
      <c r="Y30" s="70" t="s">
        <v>296</v>
      </c>
      <c r="Z30" s="70" t="s">
        <v>296</v>
      </c>
      <c r="AA30" s="70" t="s">
        <v>296</v>
      </c>
      <c r="AB30" s="70" t="s">
        <v>296</v>
      </c>
      <c r="AC30" s="70" t="s">
        <v>296</v>
      </c>
      <c r="AD30" s="70" t="s">
        <v>296</v>
      </c>
      <c r="AE30" s="70" t="s">
        <v>296</v>
      </c>
      <c r="AF30" s="70" t="s">
        <v>296</v>
      </c>
      <c r="AG30" s="70" t="s">
        <v>296</v>
      </c>
      <c r="AH30" s="70" t="s">
        <v>296</v>
      </c>
      <c r="AI30" s="70" t="s">
        <v>296</v>
      </c>
      <c r="AJ30" s="70" t="s">
        <v>296</v>
      </c>
      <c r="AK30" s="50"/>
      <c r="AL30" s="70" t="s">
        <v>296</v>
      </c>
      <c r="AM30" s="70" t="s">
        <v>296</v>
      </c>
      <c r="AN30" s="70" t="s">
        <v>296</v>
      </c>
      <c r="AO30" s="70" t="s">
        <v>296</v>
      </c>
      <c r="AP30" s="70" t="s">
        <v>296</v>
      </c>
      <c r="AQ30" s="70" t="s">
        <v>296</v>
      </c>
      <c r="AR30" s="70" t="s">
        <v>296</v>
      </c>
      <c r="AS30" s="70" t="s">
        <v>296</v>
      </c>
      <c r="AT30" s="70" t="s">
        <v>296</v>
      </c>
      <c r="AU30" s="70" t="s">
        <v>296</v>
      </c>
      <c r="AV30" s="70" t="s">
        <v>296</v>
      </c>
      <c r="AW30" s="70" t="s">
        <v>296</v>
      </c>
      <c r="AX30" s="70" t="s">
        <v>296</v>
      </c>
      <c r="AY30" s="70" t="s">
        <v>296</v>
      </c>
      <c r="AZ30" s="70" t="s">
        <v>296</v>
      </c>
      <c r="BA30" s="70" t="s">
        <v>296</v>
      </c>
      <c r="BB30" s="70" t="s">
        <v>296</v>
      </c>
      <c r="BC30" s="50"/>
      <c r="BD30" s="70" t="s">
        <v>296</v>
      </c>
      <c r="BE30" s="70" t="s">
        <v>296</v>
      </c>
      <c r="BF30" s="70" t="s">
        <v>296</v>
      </c>
      <c r="BG30" s="70" t="s">
        <v>296</v>
      </c>
      <c r="BH30" s="70" t="s">
        <v>296</v>
      </c>
      <c r="BI30" s="70" t="s">
        <v>296</v>
      </c>
      <c r="BJ30" s="70" t="s">
        <v>296</v>
      </c>
      <c r="BK30" s="70" t="s">
        <v>296</v>
      </c>
      <c r="BL30" s="70" t="s">
        <v>296</v>
      </c>
      <c r="BM30" s="70" t="s">
        <v>296</v>
      </c>
      <c r="BN30" s="70" t="s">
        <v>296</v>
      </c>
      <c r="BO30" s="70" t="s">
        <v>296</v>
      </c>
      <c r="BP30" s="70" t="s">
        <v>296</v>
      </c>
      <c r="BQ30" s="70" t="s">
        <v>296</v>
      </c>
      <c r="BR30" s="70" t="s">
        <v>296</v>
      </c>
      <c r="BS30" s="70" t="s">
        <v>296</v>
      </c>
      <c r="BT30" s="70" t="s">
        <v>296</v>
      </c>
      <c r="BU30" s="50"/>
      <c r="BV30" s="70" t="s">
        <v>296</v>
      </c>
      <c r="BW30" s="70" t="s">
        <v>296</v>
      </c>
      <c r="BX30" s="70" t="s">
        <v>296</v>
      </c>
      <c r="BY30" s="70" t="s">
        <v>296</v>
      </c>
      <c r="BZ30" s="70" t="s">
        <v>296</v>
      </c>
      <c r="CA30" s="70" t="s">
        <v>296</v>
      </c>
      <c r="CB30" s="70" t="s">
        <v>296</v>
      </c>
      <c r="CC30" s="70" t="s">
        <v>296</v>
      </c>
      <c r="CD30" s="70" t="s">
        <v>296</v>
      </c>
      <c r="CE30" s="70" t="s">
        <v>296</v>
      </c>
      <c r="CF30" s="70" t="s">
        <v>296</v>
      </c>
      <c r="CG30" s="70" t="s">
        <v>296</v>
      </c>
      <c r="CH30" s="70" t="s">
        <v>296</v>
      </c>
      <c r="CI30" s="70" t="s">
        <v>296</v>
      </c>
      <c r="CJ30" s="70" t="s">
        <v>296</v>
      </c>
      <c r="CK30" s="70" t="s">
        <v>296</v>
      </c>
      <c r="CL30" s="70" t="s">
        <v>296</v>
      </c>
      <c r="CM30" s="50"/>
      <c r="CN30" s="50"/>
    </row>
    <row r="31" spans="1:92" s="14" customFormat="1" ht="16.5" customHeight="1" x14ac:dyDescent="0.25">
      <c r="A31" s="59"/>
      <c r="B31" s="41"/>
      <c r="C31" s="41"/>
      <c r="D31" s="41"/>
      <c r="E31" s="41"/>
      <c r="F31" s="41"/>
      <c r="G31" s="41">
        <f t="shared" si="0"/>
        <v>0</v>
      </c>
      <c r="H31" s="65">
        <f>30*G31</f>
        <v>0</v>
      </c>
      <c r="I31" s="45">
        <f t="shared" si="5"/>
        <v>0</v>
      </c>
      <c r="J31" s="45">
        <f t="shared" si="6"/>
        <v>0</v>
      </c>
      <c r="K31" s="42">
        <f t="shared" si="7"/>
        <v>0</v>
      </c>
      <c r="N31" s="51"/>
      <c r="O31" s="70" t="s">
        <v>296</v>
      </c>
      <c r="P31" s="70" t="s">
        <v>296</v>
      </c>
      <c r="Q31" s="70" t="s">
        <v>296</v>
      </c>
      <c r="R31" s="70" t="s">
        <v>296</v>
      </c>
      <c r="S31" s="50"/>
      <c r="T31" s="70" t="s">
        <v>296</v>
      </c>
      <c r="U31" s="70" t="s">
        <v>296</v>
      </c>
      <c r="V31" s="70" t="s">
        <v>296</v>
      </c>
      <c r="W31" s="70" t="s">
        <v>296</v>
      </c>
      <c r="X31" s="70" t="s">
        <v>296</v>
      </c>
      <c r="Y31" s="70" t="s">
        <v>296</v>
      </c>
      <c r="Z31" s="70" t="s">
        <v>296</v>
      </c>
      <c r="AA31" s="70" t="s">
        <v>296</v>
      </c>
      <c r="AB31" s="70" t="s">
        <v>296</v>
      </c>
      <c r="AC31" s="70" t="s">
        <v>296</v>
      </c>
      <c r="AD31" s="70" t="s">
        <v>296</v>
      </c>
      <c r="AE31" s="70" t="s">
        <v>296</v>
      </c>
      <c r="AF31" s="70" t="s">
        <v>296</v>
      </c>
      <c r="AG31" s="70" t="s">
        <v>296</v>
      </c>
      <c r="AH31" s="70" t="s">
        <v>296</v>
      </c>
      <c r="AI31" s="70" t="s">
        <v>296</v>
      </c>
      <c r="AJ31" s="70" t="s">
        <v>296</v>
      </c>
      <c r="AK31" s="50"/>
      <c r="AL31" s="70" t="s">
        <v>296</v>
      </c>
      <c r="AM31" s="70" t="s">
        <v>296</v>
      </c>
      <c r="AN31" s="70" t="s">
        <v>296</v>
      </c>
      <c r="AO31" s="70" t="s">
        <v>296</v>
      </c>
      <c r="AP31" s="70" t="s">
        <v>296</v>
      </c>
      <c r="AQ31" s="70" t="s">
        <v>296</v>
      </c>
      <c r="AR31" s="70" t="s">
        <v>296</v>
      </c>
      <c r="AS31" s="70" t="s">
        <v>296</v>
      </c>
      <c r="AT31" s="70" t="s">
        <v>296</v>
      </c>
      <c r="AU31" s="70" t="s">
        <v>296</v>
      </c>
      <c r="AV31" s="70" t="s">
        <v>296</v>
      </c>
      <c r="AW31" s="70" t="s">
        <v>296</v>
      </c>
      <c r="AX31" s="70" t="s">
        <v>296</v>
      </c>
      <c r="AY31" s="70" t="s">
        <v>296</v>
      </c>
      <c r="AZ31" s="70" t="s">
        <v>296</v>
      </c>
      <c r="BA31" s="70" t="s">
        <v>296</v>
      </c>
      <c r="BB31" s="70" t="s">
        <v>296</v>
      </c>
      <c r="BC31" s="50"/>
      <c r="BD31" s="70" t="s">
        <v>296</v>
      </c>
      <c r="BE31" s="70" t="s">
        <v>296</v>
      </c>
      <c r="BF31" s="70" t="s">
        <v>296</v>
      </c>
      <c r="BG31" s="70" t="s">
        <v>296</v>
      </c>
      <c r="BH31" s="70" t="s">
        <v>296</v>
      </c>
      <c r="BI31" s="70" t="s">
        <v>296</v>
      </c>
      <c r="BJ31" s="70" t="s">
        <v>296</v>
      </c>
      <c r="BK31" s="70" t="s">
        <v>296</v>
      </c>
      <c r="BL31" s="70" t="s">
        <v>296</v>
      </c>
      <c r="BM31" s="70" t="s">
        <v>296</v>
      </c>
      <c r="BN31" s="70" t="s">
        <v>296</v>
      </c>
      <c r="BO31" s="70" t="s">
        <v>296</v>
      </c>
      <c r="BP31" s="70" t="s">
        <v>296</v>
      </c>
      <c r="BQ31" s="70" t="s">
        <v>296</v>
      </c>
      <c r="BR31" s="70" t="s">
        <v>296</v>
      </c>
      <c r="BS31" s="70" t="s">
        <v>296</v>
      </c>
      <c r="BT31" s="70" t="s">
        <v>296</v>
      </c>
      <c r="BU31" s="50"/>
      <c r="BV31" s="70">
        <v>15</v>
      </c>
      <c r="BW31" s="70">
        <v>15</v>
      </c>
      <c r="BX31" s="70">
        <v>15</v>
      </c>
      <c r="BY31" s="70">
        <v>15</v>
      </c>
      <c r="BZ31" s="70">
        <v>15</v>
      </c>
      <c r="CA31" s="70">
        <v>20</v>
      </c>
      <c r="CB31" s="70" t="s">
        <v>296</v>
      </c>
      <c r="CC31" s="70" t="s">
        <v>296</v>
      </c>
      <c r="CD31" s="70" t="s">
        <v>296</v>
      </c>
      <c r="CE31" s="70" t="s">
        <v>296</v>
      </c>
      <c r="CF31" s="70" t="s">
        <v>296</v>
      </c>
      <c r="CG31" s="70" t="s">
        <v>296</v>
      </c>
      <c r="CH31" s="70" t="s">
        <v>296</v>
      </c>
      <c r="CI31" s="70" t="s">
        <v>296</v>
      </c>
      <c r="CJ31" s="70" t="s">
        <v>296</v>
      </c>
      <c r="CK31" s="70" t="s">
        <v>296</v>
      </c>
      <c r="CL31" s="70" t="s">
        <v>296</v>
      </c>
      <c r="CM31" s="50"/>
      <c r="CN31" s="50"/>
    </row>
    <row r="32" spans="1:92" s="14" customFormat="1" ht="16.5" customHeight="1" x14ac:dyDescent="0.25">
      <c r="A32" s="43" t="s">
        <v>291</v>
      </c>
      <c r="B32" s="46" t="s">
        <v>11</v>
      </c>
      <c r="C32" s="46" t="s">
        <v>11</v>
      </c>
      <c r="D32" s="46" t="s">
        <v>11</v>
      </c>
      <c r="E32" s="46" t="s">
        <v>11</v>
      </c>
      <c r="F32" s="46" t="s">
        <v>11</v>
      </c>
      <c r="G32" s="46" t="s">
        <v>11</v>
      </c>
      <c r="H32" s="44">
        <f>SUM(H14:H31)</f>
        <v>0</v>
      </c>
      <c r="I32" s="47">
        <f>SUM(I14:I31)</f>
        <v>0</v>
      </c>
      <c r="J32" s="47">
        <f>SUM(J14:J31)</f>
        <v>0</v>
      </c>
      <c r="K32" s="44">
        <f>SUM(K14:K31)</f>
        <v>0</v>
      </c>
      <c r="N32" s="51"/>
      <c r="O32" s="70" t="s">
        <v>296</v>
      </c>
      <c r="P32" s="70" t="s">
        <v>296</v>
      </c>
      <c r="Q32" s="70" t="s">
        <v>296</v>
      </c>
      <c r="R32" s="70" t="s">
        <v>296</v>
      </c>
      <c r="S32" s="50"/>
      <c r="T32" s="70" t="s">
        <v>296</v>
      </c>
      <c r="U32" s="70" t="s">
        <v>296</v>
      </c>
      <c r="V32" s="70" t="s">
        <v>296</v>
      </c>
      <c r="W32" s="70" t="s">
        <v>296</v>
      </c>
      <c r="X32" s="70" t="s">
        <v>296</v>
      </c>
      <c r="Y32" s="70" t="s">
        <v>296</v>
      </c>
      <c r="Z32" s="70" t="s">
        <v>296</v>
      </c>
      <c r="AA32" s="70" t="s">
        <v>296</v>
      </c>
      <c r="AB32" s="70" t="s">
        <v>296</v>
      </c>
      <c r="AC32" s="70" t="s">
        <v>296</v>
      </c>
      <c r="AD32" s="70" t="s">
        <v>296</v>
      </c>
      <c r="AE32" s="70" t="s">
        <v>296</v>
      </c>
      <c r="AF32" s="70" t="s">
        <v>296</v>
      </c>
      <c r="AG32" s="70" t="s">
        <v>296</v>
      </c>
      <c r="AH32" s="70" t="s">
        <v>296</v>
      </c>
      <c r="AI32" s="70" t="s">
        <v>296</v>
      </c>
      <c r="AJ32" s="70" t="s">
        <v>296</v>
      </c>
      <c r="AK32" s="50"/>
      <c r="AL32" s="70" t="s">
        <v>296</v>
      </c>
      <c r="AM32" s="70" t="s">
        <v>296</v>
      </c>
      <c r="AN32" s="70" t="s">
        <v>296</v>
      </c>
      <c r="AO32" s="70" t="s">
        <v>296</v>
      </c>
      <c r="AP32" s="70" t="s">
        <v>296</v>
      </c>
      <c r="AQ32" s="70" t="s">
        <v>296</v>
      </c>
      <c r="AR32" s="70" t="s">
        <v>296</v>
      </c>
      <c r="AS32" s="70" t="s">
        <v>296</v>
      </c>
      <c r="AT32" s="70" t="s">
        <v>296</v>
      </c>
      <c r="AU32" s="70" t="s">
        <v>296</v>
      </c>
      <c r="AV32" s="70" t="s">
        <v>296</v>
      </c>
      <c r="AW32" s="70" t="s">
        <v>296</v>
      </c>
      <c r="AX32" s="70" t="s">
        <v>296</v>
      </c>
      <c r="AY32" s="70" t="s">
        <v>296</v>
      </c>
      <c r="AZ32" s="70" t="s">
        <v>296</v>
      </c>
      <c r="BA32" s="70" t="s">
        <v>296</v>
      </c>
      <c r="BB32" s="70" t="s">
        <v>296</v>
      </c>
      <c r="BC32" s="50"/>
      <c r="BD32" s="70" t="s">
        <v>296</v>
      </c>
      <c r="BE32" s="70" t="s">
        <v>296</v>
      </c>
      <c r="BF32" s="70" t="s">
        <v>296</v>
      </c>
      <c r="BG32" s="70" t="s">
        <v>296</v>
      </c>
      <c r="BH32" s="70" t="s">
        <v>296</v>
      </c>
      <c r="BI32" s="70" t="s">
        <v>296</v>
      </c>
      <c r="BJ32" s="70" t="s">
        <v>296</v>
      </c>
      <c r="BK32" s="70" t="s">
        <v>296</v>
      </c>
      <c r="BL32" s="70" t="s">
        <v>296</v>
      </c>
      <c r="BM32" s="70" t="s">
        <v>296</v>
      </c>
      <c r="BN32" s="70" t="s">
        <v>296</v>
      </c>
      <c r="BO32" s="70" t="s">
        <v>296</v>
      </c>
      <c r="BP32" s="70" t="s">
        <v>296</v>
      </c>
      <c r="BQ32" s="70" t="s">
        <v>296</v>
      </c>
      <c r="BR32" s="70" t="s">
        <v>296</v>
      </c>
      <c r="BS32" s="70" t="s">
        <v>296</v>
      </c>
      <c r="BT32" s="70" t="s">
        <v>296</v>
      </c>
      <c r="BU32" s="50"/>
      <c r="BV32" s="70" t="s">
        <v>296</v>
      </c>
      <c r="BW32" s="70" t="s">
        <v>296</v>
      </c>
      <c r="BX32" s="70" t="s">
        <v>296</v>
      </c>
      <c r="BY32" s="70" t="s">
        <v>296</v>
      </c>
      <c r="BZ32" s="70" t="s">
        <v>296</v>
      </c>
      <c r="CA32" s="70" t="s">
        <v>296</v>
      </c>
      <c r="CB32" s="70" t="s">
        <v>296</v>
      </c>
      <c r="CC32" s="70" t="s">
        <v>296</v>
      </c>
      <c r="CD32" s="70" t="s">
        <v>296</v>
      </c>
      <c r="CE32" s="70" t="s">
        <v>296</v>
      </c>
      <c r="CF32" s="70" t="s">
        <v>296</v>
      </c>
      <c r="CG32" s="70" t="s">
        <v>296</v>
      </c>
      <c r="CH32" s="70" t="s">
        <v>296</v>
      </c>
      <c r="CI32" s="70" t="s">
        <v>296</v>
      </c>
      <c r="CJ32" s="70" t="s">
        <v>296</v>
      </c>
      <c r="CK32" s="70" t="s">
        <v>296</v>
      </c>
      <c r="CL32" s="70" t="s">
        <v>296</v>
      </c>
      <c r="CM32" s="50"/>
      <c r="CN32" s="50"/>
    </row>
    <row r="33" spans="1:92" s="14" customFormat="1" ht="15.75" customHeight="1" x14ac:dyDescent="0.25">
      <c r="A33" s="36" t="s">
        <v>305</v>
      </c>
      <c r="B33"/>
      <c r="C33"/>
      <c r="D33"/>
      <c r="E33"/>
      <c r="F33"/>
      <c r="G33"/>
      <c r="H33"/>
      <c r="I33"/>
      <c r="J33"/>
      <c r="K33"/>
      <c r="L33"/>
      <c r="M33"/>
      <c r="N33" s="51"/>
      <c r="O33" s="70" t="s">
        <v>296</v>
      </c>
      <c r="P33" s="70" t="s">
        <v>296</v>
      </c>
      <c r="Q33" s="70" t="s">
        <v>296</v>
      </c>
      <c r="R33" s="70" t="s">
        <v>296</v>
      </c>
      <c r="S33" s="50"/>
      <c r="T33" s="70" t="s">
        <v>296</v>
      </c>
      <c r="U33" s="70" t="s">
        <v>296</v>
      </c>
      <c r="V33" s="70" t="s">
        <v>296</v>
      </c>
      <c r="W33" s="70" t="s">
        <v>296</v>
      </c>
      <c r="X33" s="70" t="s">
        <v>296</v>
      </c>
      <c r="Y33" s="70" t="s">
        <v>296</v>
      </c>
      <c r="Z33" s="70" t="s">
        <v>296</v>
      </c>
      <c r="AA33" s="70" t="s">
        <v>296</v>
      </c>
      <c r="AB33" s="70" t="s">
        <v>296</v>
      </c>
      <c r="AC33" s="70" t="s">
        <v>296</v>
      </c>
      <c r="AD33" s="70" t="s">
        <v>296</v>
      </c>
      <c r="AE33" s="70" t="s">
        <v>296</v>
      </c>
      <c r="AF33" s="70" t="s">
        <v>296</v>
      </c>
      <c r="AG33" s="70" t="s">
        <v>296</v>
      </c>
      <c r="AH33" s="70" t="s">
        <v>296</v>
      </c>
      <c r="AI33" s="70" t="s">
        <v>296</v>
      </c>
      <c r="AJ33" s="70" t="s">
        <v>296</v>
      </c>
      <c r="AK33" s="50"/>
      <c r="AL33" s="70" t="s">
        <v>296</v>
      </c>
      <c r="AM33" s="70" t="s">
        <v>296</v>
      </c>
      <c r="AN33" s="70" t="s">
        <v>296</v>
      </c>
      <c r="AO33" s="70" t="s">
        <v>296</v>
      </c>
      <c r="AP33" s="70" t="s">
        <v>296</v>
      </c>
      <c r="AQ33" s="70" t="s">
        <v>296</v>
      </c>
      <c r="AR33" s="70" t="s">
        <v>296</v>
      </c>
      <c r="AS33" s="70" t="s">
        <v>296</v>
      </c>
      <c r="AT33" s="70" t="s">
        <v>296</v>
      </c>
      <c r="AU33" s="70" t="s">
        <v>296</v>
      </c>
      <c r="AV33" s="70" t="s">
        <v>296</v>
      </c>
      <c r="AW33" s="70" t="s">
        <v>296</v>
      </c>
      <c r="AX33" s="70" t="s">
        <v>296</v>
      </c>
      <c r="AY33" s="70" t="s">
        <v>296</v>
      </c>
      <c r="AZ33" s="70" t="s">
        <v>296</v>
      </c>
      <c r="BA33" s="70" t="s">
        <v>296</v>
      </c>
      <c r="BB33" s="70" t="s">
        <v>296</v>
      </c>
      <c r="BC33" s="50"/>
      <c r="BD33" s="70">
        <v>13</v>
      </c>
      <c r="BE33" s="70">
        <v>18</v>
      </c>
      <c r="BF33" s="70" t="s">
        <v>296</v>
      </c>
      <c r="BG33" s="70" t="s">
        <v>296</v>
      </c>
      <c r="BH33" s="70" t="s">
        <v>296</v>
      </c>
      <c r="BI33" s="70" t="s">
        <v>296</v>
      </c>
      <c r="BJ33" s="70" t="s">
        <v>296</v>
      </c>
      <c r="BK33" s="70" t="s">
        <v>296</v>
      </c>
      <c r="BL33" s="70" t="s">
        <v>296</v>
      </c>
      <c r="BM33" s="70" t="s">
        <v>296</v>
      </c>
      <c r="BN33" s="70" t="s">
        <v>296</v>
      </c>
      <c r="BO33" s="70" t="s">
        <v>296</v>
      </c>
      <c r="BP33" s="70" t="s">
        <v>296</v>
      </c>
      <c r="BQ33" s="70" t="s">
        <v>296</v>
      </c>
      <c r="BR33" s="70" t="s">
        <v>296</v>
      </c>
      <c r="BS33" s="70" t="s">
        <v>296</v>
      </c>
      <c r="BT33" s="70" t="s">
        <v>296</v>
      </c>
      <c r="BU33" s="50"/>
      <c r="BV33" s="70">
        <v>13</v>
      </c>
      <c r="BW33" s="70" t="s">
        <v>296</v>
      </c>
      <c r="BX33" s="70" t="s">
        <v>296</v>
      </c>
      <c r="BY33" s="70" t="s">
        <v>296</v>
      </c>
      <c r="BZ33" s="70" t="s">
        <v>296</v>
      </c>
      <c r="CA33" s="70" t="s">
        <v>296</v>
      </c>
      <c r="CB33" s="70" t="s">
        <v>296</v>
      </c>
      <c r="CC33" s="70" t="s">
        <v>296</v>
      </c>
      <c r="CD33" s="70" t="s">
        <v>296</v>
      </c>
      <c r="CE33" s="70" t="s">
        <v>296</v>
      </c>
      <c r="CF33" s="70" t="s">
        <v>296</v>
      </c>
      <c r="CG33" s="70" t="s">
        <v>296</v>
      </c>
      <c r="CH33" s="70" t="s">
        <v>296</v>
      </c>
      <c r="CI33" s="70" t="s">
        <v>296</v>
      </c>
      <c r="CJ33" s="70" t="s">
        <v>296</v>
      </c>
      <c r="CK33" s="70" t="s">
        <v>296</v>
      </c>
      <c r="CL33" s="70" t="s">
        <v>296</v>
      </c>
      <c r="CM33" s="50"/>
      <c r="CN33" s="50"/>
    </row>
    <row r="34" spans="1:92" s="14" customFormat="1" ht="13.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 s="51"/>
      <c r="O34" s="70" t="s">
        <v>296</v>
      </c>
      <c r="P34" s="70" t="s">
        <v>296</v>
      </c>
      <c r="Q34" s="70" t="s">
        <v>296</v>
      </c>
      <c r="R34" s="70" t="s">
        <v>296</v>
      </c>
      <c r="S34" s="50"/>
      <c r="T34" s="70" t="s">
        <v>296</v>
      </c>
      <c r="U34" s="70" t="s">
        <v>296</v>
      </c>
      <c r="V34" s="70" t="s">
        <v>296</v>
      </c>
      <c r="W34" s="70" t="s">
        <v>296</v>
      </c>
      <c r="X34" s="70" t="s">
        <v>296</v>
      </c>
      <c r="Y34" s="70" t="s">
        <v>296</v>
      </c>
      <c r="Z34" s="70" t="s">
        <v>296</v>
      </c>
      <c r="AA34" s="70" t="s">
        <v>296</v>
      </c>
      <c r="AB34" s="70" t="s">
        <v>296</v>
      </c>
      <c r="AC34" s="70" t="s">
        <v>296</v>
      </c>
      <c r="AD34" s="70" t="s">
        <v>296</v>
      </c>
      <c r="AE34" s="70" t="s">
        <v>296</v>
      </c>
      <c r="AF34" s="70" t="s">
        <v>296</v>
      </c>
      <c r="AG34" s="70" t="s">
        <v>296</v>
      </c>
      <c r="AH34" s="70" t="s">
        <v>296</v>
      </c>
      <c r="AI34" s="70" t="s">
        <v>296</v>
      </c>
      <c r="AJ34" s="70" t="s">
        <v>296</v>
      </c>
      <c r="AK34" s="50"/>
      <c r="AL34" s="70" t="s">
        <v>296</v>
      </c>
      <c r="AM34" s="70" t="s">
        <v>296</v>
      </c>
      <c r="AN34" s="70" t="s">
        <v>296</v>
      </c>
      <c r="AO34" s="70" t="s">
        <v>296</v>
      </c>
      <c r="AP34" s="70" t="s">
        <v>296</v>
      </c>
      <c r="AQ34" s="70" t="s">
        <v>296</v>
      </c>
      <c r="AR34" s="70" t="s">
        <v>296</v>
      </c>
      <c r="AS34" s="70" t="s">
        <v>296</v>
      </c>
      <c r="AT34" s="70" t="s">
        <v>296</v>
      </c>
      <c r="AU34" s="70" t="s">
        <v>296</v>
      </c>
      <c r="AV34" s="70" t="s">
        <v>296</v>
      </c>
      <c r="AW34" s="70" t="s">
        <v>296</v>
      </c>
      <c r="AX34" s="70" t="s">
        <v>296</v>
      </c>
      <c r="AY34" s="70" t="s">
        <v>296</v>
      </c>
      <c r="AZ34" s="70" t="s">
        <v>296</v>
      </c>
      <c r="BA34" s="70" t="s">
        <v>296</v>
      </c>
      <c r="BB34" s="70" t="s">
        <v>296</v>
      </c>
      <c r="BC34" s="50"/>
      <c r="BD34" s="70" t="s">
        <v>296</v>
      </c>
      <c r="BE34" s="70" t="s">
        <v>296</v>
      </c>
      <c r="BF34" s="70" t="s">
        <v>296</v>
      </c>
      <c r="BG34" s="70" t="s">
        <v>296</v>
      </c>
      <c r="BH34" s="70" t="s">
        <v>296</v>
      </c>
      <c r="BI34" s="70" t="s">
        <v>296</v>
      </c>
      <c r="BJ34" s="70" t="s">
        <v>296</v>
      </c>
      <c r="BK34" s="70" t="s">
        <v>296</v>
      </c>
      <c r="BL34" s="70" t="s">
        <v>296</v>
      </c>
      <c r="BM34" s="70" t="s">
        <v>296</v>
      </c>
      <c r="BN34" s="70" t="s">
        <v>296</v>
      </c>
      <c r="BO34" s="70" t="s">
        <v>296</v>
      </c>
      <c r="BP34" s="70" t="s">
        <v>296</v>
      </c>
      <c r="BQ34" s="70" t="s">
        <v>296</v>
      </c>
      <c r="BR34" s="70" t="s">
        <v>296</v>
      </c>
      <c r="BS34" s="70" t="s">
        <v>296</v>
      </c>
      <c r="BT34" s="70" t="s">
        <v>296</v>
      </c>
      <c r="BU34" s="50"/>
      <c r="BV34" s="70" t="s">
        <v>296</v>
      </c>
      <c r="BW34" s="70" t="s">
        <v>296</v>
      </c>
      <c r="BX34" s="70" t="s">
        <v>296</v>
      </c>
      <c r="BY34" s="70" t="s">
        <v>296</v>
      </c>
      <c r="BZ34" s="70" t="s">
        <v>296</v>
      </c>
      <c r="CA34" s="70" t="s">
        <v>296</v>
      </c>
      <c r="CB34" s="70" t="s">
        <v>296</v>
      </c>
      <c r="CC34" s="70" t="s">
        <v>296</v>
      </c>
      <c r="CD34" s="70" t="s">
        <v>296</v>
      </c>
      <c r="CE34" s="70" t="s">
        <v>296</v>
      </c>
      <c r="CF34" s="70" t="s">
        <v>296</v>
      </c>
      <c r="CG34" s="70" t="s">
        <v>296</v>
      </c>
      <c r="CH34" s="70" t="s">
        <v>296</v>
      </c>
      <c r="CI34" s="70" t="s">
        <v>296</v>
      </c>
      <c r="CJ34" s="70" t="s">
        <v>296</v>
      </c>
      <c r="CK34" s="70" t="s">
        <v>296</v>
      </c>
      <c r="CL34" s="70" t="s">
        <v>296</v>
      </c>
      <c r="CM34" s="50"/>
      <c r="CN34" s="50"/>
    </row>
    <row r="35" spans="1:92" s="14" customFormat="1" ht="15.75" customHeight="1" x14ac:dyDescent="0.25">
      <c r="A35" t="s">
        <v>336</v>
      </c>
      <c r="B35"/>
      <c r="C35"/>
      <c r="D35"/>
      <c r="E35"/>
      <c r="F35"/>
      <c r="G35"/>
      <c r="H35"/>
      <c r="I35"/>
      <c r="J35"/>
      <c r="K35"/>
      <c r="L35"/>
      <c r="M35"/>
      <c r="N35" s="51"/>
      <c r="O35" s="70" t="s">
        <v>296</v>
      </c>
      <c r="P35" s="70" t="s">
        <v>296</v>
      </c>
      <c r="Q35" s="70" t="s">
        <v>296</v>
      </c>
      <c r="R35" s="70" t="s">
        <v>296</v>
      </c>
      <c r="S35" s="50"/>
      <c r="T35" s="70" t="s">
        <v>296</v>
      </c>
      <c r="U35" s="70" t="s">
        <v>296</v>
      </c>
      <c r="V35" s="70" t="s">
        <v>296</v>
      </c>
      <c r="W35" s="70" t="s">
        <v>296</v>
      </c>
      <c r="X35" s="70" t="s">
        <v>296</v>
      </c>
      <c r="Y35" s="70" t="s">
        <v>296</v>
      </c>
      <c r="Z35" s="70" t="s">
        <v>296</v>
      </c>
      <c r="AA35" s="70" t="s">
        <v>296</v>
      </c>
      <c r="AB35" s="70" t="s">
        <v>296</v>
      </c>
      <c r="AC35" s="70" t="s">
        <v>296</v>
      </c>
      <c r="AD35" s="70" t="s">
        <v>296</v>
      </c>
      <c r="AE35" s="70" t="s">
        <v>296</v>
      </c>
      <c r="AF35" s="70" t="s">
        <v>296</v>
      </c>
      <c r="AG35" s="70" t="s">
        <v>296</v>
      </c>
      <c r="AH35" s="70" t="s">
        <v>296</v>
      </c>
      <c r="AI35" s="70" t="s">
        <v>296</v>
      </c>
      <c r="AJ35" s="70" t="s">
        <v>296</v>
      </c>
      <c r="AK35" s="50"/>
      <c r="AL35" s="70" t="s">
        <v>296</v>
      </c>
      <c r="AM35" s="70" t="s">
        <v>296</v>
      </c>
      <c r="AN35" s="70" t="s">
        <v>296</v>
      </c>
      <c r="AO35" s="70" t="s">
        <v>296</v>
      </c>
      <c r="AP35" s="70" t="s">
        <v>296</v>
      </c>
      <c r="AQ35" s="70" t="s">
        <v>296</v>
      </c>
      <c r="AR35" s="70" t="s">
        <v>296</v>
      </c>
      <c r="AS35" s="70" t="s">
        <v>296</v>
      </c>
      <c r="AT35" s="70" t="s">
        <v>296</v>
      </c>
      <c r="AU35" s="70" t="s">
        <v>296</v>
      </c>
      <c r="AV35" s="70" t="s">
        <v>296</v>
      </c>
      <c r="AW35" s="70" t="s">
        <v>296</v>
      </c>
      <c r="AX35" s="70" t="s">
        <v>296</v>
      </c>
      <c r="AY35" s="70" t="s">
        <v>296</v>
      </c>
      <c r="AZ35" s="70" t="s">
        <v>296</v>
      </c>
      <c r="BA35" s="70" t="s">
        <v>296</v>
      </c>
      <c r="BB35" s="70" t="s">
        <v>296</v>
      </c>
      <c r="BC35" s="50"/>
      <c r="BD35" s="70" t="s">
        <v>296</v>
      </c>
      <c r="BE35" s="70" t="s">
        <v>296</v>
      </c>
      <c r="BF35" s="70" t="s">
        <v>296</v>
      </c>
      <c r="BG35" s="70" t="s">
        <v>296</v>
      </c>
      <c r="BH35" s="70" t="s">
        <v>296</v>
      </c>
      <c r="BI35" s="70" t="s">
        <v>296</v>
      </c>
      <c r="BJ35" s="70" t="s">
        <v>296</v>
      </c>
      <c r="BK35" s="70" t="s">
        <v>296</v>
      </c>
      <c r="BL35" s="70" t="s">
        <v>296</v>
      </c>
      <c r="BM35" s="70" t="s">
        <v>296</v>
      </c>
      <c r="BN35" s="70" t="s">
        <v>296</v>
      </c>
      <c r="BO35" s="70" t="s">
        <v>296</v>
      </c>
      <c r="BP35" s="70" t="s">
        <v>296</v>
      </c>
      <c r="BQ35" s="70" t="s">
        <v>296</v>
      </c>
      <c r="BR35" s="70" t="s">
        <v>296</v>
      </c>
      <c r="BS35" s="70" t="s">
        <v>296</v>
      </c>
      <c r="BT35" s="70" t="s">
        <v>296</v>
      </c>
      <c r="BU35" s="50"/>
      <c r="BV35" s="70" t="s">
        <v>296</v>
      </c>
      <c r="BW35" s="70" t="s">
        <v>296</v>
      </c>
      <c r="BX35" s="70" t="s">
        <v>296</v>
      </c>
      <c r="BY35" s="70" t="s">
        <v>296</v>
      </c>
      <c r="BZ35" s="70" t="s">
        <v>296</v>
      </c>
      <c r="CA35" s="70" t="s">
        <v>296</v>
      </c>
      <c r="CB35" s="70" t="s">
        <v>296</v>
      </c>
      <c r="CC35" s="70" t="s">
        <v>296</v>
      </c>
      <c r="CD35" s="70" t="s">
        <v>296</v>
      </c>
      <c r="CE35" s="70" t="s">
        <v>296</v>
      </c>
      <c r="CF35" s="70" t="s">
        <v>296</v>
      </c>
      <c r="CG35" s="70" t="s">
        <v>296</v>
      </c>
      <c r="CH35" s="70" t="s">
        <v>296</v>
      </c>
      <c r="CI35" s="70" t="s">
        <v>296</v>
      </c>
      <c r="CJ35" s="70" t="s">
        <v>296</v>
      </c>
      <c r="CK35" s="70" t="s">
        <v>296</v>
      </c>
      <c r="CL35" s="70" t="s">
        <v>296</v>
      </c>
      <c r="CM35" s="50"/>
      <c r="CN35" s="50"/>
    </row>
    <row r="36" spans="1:92" s="14" customFormat="1" ht="14.2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 s="51"/>
      <c r="O36" s="70" t="s">
        <v>296</v>
      </c>
      <c r="P36" s="70" t="s">
        <v>296</v>
      </c>
      <c r="Q36" s="70" t="s">
        <v>296</v>
      </c>
      <c r="R36" s="70" t="s">
        <v>296</v>
      </c>
      <c r="S36" s="50"/>
      <c r="T36" s="70" t="s">
        <v>296</v>
      </c>
      <c r="U36" s="70" t="s">
        <v>296</v>
      </c>
      <c r="V36" s="70" t="s">
        <v>296</v>
      </c>
      <c r="W36" s="70" t="s">
        <v>296</v>
      </c>
      <c r="X36" s="70" t="s">
        <v>296</v>
      </c>
      <c r="Y36" s="70" t="s">
        <v>296</v>
      </c>
      <c r="Z36" s="70" t="s">
        <v>296</v>
      </c>
      <c r="AA36" s="70" t="s">
        <v>296</v>
      </c>
      <c r="AB36" s="70" t="s">
        <v>296</v>
      </c>
      <c r="AC36" s="70" t="s">
        <v>296</v>
      </c>
      <c r="AD36" s="70" t="s">
        <v>296</v>
      </c>
      <c r="AE36" s="70" t="s">
        <v>296</v>
      </c>
      <c r="AF36" s="70" t="s">
        <v>296</v>
      </c>
      <c r="AG36" s="70" t="s">
        <v>296</v>
      </c>
      <c r="AH36" s="70" t="s">
        <v>296</v>
      </c>
      <c r="AI36" s="70" t="s">
        <v>296</v>
      </c>
      <c r="AJ36" s="70" t="s">
        <v>296</v>
      </c>
      <c r="AK36" s="50"/>
      <c r="AL36" s="70" t="s">
        <v>296</v>
      </c>
      <c r="AM36" s="70" t="s">
        <v>296</v>
      </c>
      <c r="AN36" s="70" t="s">
        <v>296</v>
      </c>
      <c r="AO36" s="70" t="s">
        <v>296</v>
      </c>
      <c r="AP36" s="70" t="s">
        <v>296</v>
      </c>
      <c r="AQ36" s="70" t="s">
        <v>296</v>
      </c>
      <c r="AR36" s="70" t="s">
        <v>296</v>
      </c>
      <c r="AS36" s="70" t="s">
        <v>296</v>
      </c>
      <c r="AT36" s="70" t="s">
        <v>296</v>
      </c>
      <c r="AU36" s="70" t="s">
        <v>296</v>
      </c>
      <c r="AV36" s="70" t="s">
        <v>296</v>
      </c>
      <c r="AW36" s="70" t="s">
        <v>296</v>
      </c>
      <c r="AX36" s="70" t="s">
        <v>296</v>
      </c>
      <c r="AY36" s="70" t="s">
        <v>296</v>
      </c>
      <c r="AZ36" s="70" t="s">
        <v>296</v>
      </c>
      <c r="BA36" s="70" t="s">
        <v>296</v>
      </c>
      <c r="BB36" s="70" t="s">
        <v>296</v>
      </c>
      <c r="BC36" s="50"/>
      <c r="BD36" s="70" t="s">
        <v>296</v>
      </c>
      <c r="BE36" s="70" t="s">
        <v>296</v>
      </c>
      <c r="BF36" s="70" t="s">
        <v>296</v>
      </c>
      <c r="BG36" s="70" t="s">
        <v>296</v>
      </c>
      <c r="BH36" s="70" t="s">
        <v>296</v>
      </c>
      <c r="BI36" s="70" t="s">
        <v>296</v>
      </c>
      <c r="BJ36" s="70" t="s">
        <v>296</v>
      </c>
      <c r="BK36" s="70" t="s">
        <v>296</v>
      </c>
      <c r="BL36" s="70" t="s">
        <v>296</v>
      </c>
      <c r="BM36" s="70" t="s">
        <v>296</v>
      </c>
      <c r="BN36" s="70" t="s">
        <v>296</v>
      </c>
      <c r="BO36" s="70" t="s">
        <v>296</v>
      </c>
      <c r="BP36" s="70" t="s">
        <v>296</v>
      </c>
      <c r="BQ36" s="70" t="s">
        <v>296</v>
      </c>
      <c r="BR36" s="70" t="s">
        <v>296</v>
      </c>
      <c r="BS36" s="70" t="s">
        <v>296</v>
      </c>
      <c r="BT36" s="70" t="s">
        <v>296</v>
      </c>
      <c r="BU36" s="50"/>
      <c r="BV36" s="70" t="s">
        <v>296</v>
      </c>
      <c r="BW36" s="70" t="s">
        <v>296</v>
      </c>
      <c r="BX36" s="70" t="s">
        <v>296</v>
      </c>
      <c r="BY36" s="70" t="s">
        <v>296</v>
      </c>
      <c r="BZ36" s="70" t="s">
        <v>296</v>
      </c>
      <c r="CA36" s="70" t="s">
        <v>296</v>
      </c>
      <c r="CB36" s="70" t="s">
        <v>296</v>
      </c>
      <c r="CC36" s="70" t="s">
        <v>296</v>
      </c>
      <c r="CD36" s="70" t="s">
        <v>296</v>
      </c>
      <c r="CE36" s="70" t="s">
        <v>296</v>
      </c>
      <c r="CF36" s="70" t="s">
        <v>296</v>
      </c>
      <c r="CG36" s="70" t="s">
        <v>296</v>
      </c>
      <c r="CH36" s="70" t="s">
        <v>296</v>
      </c>
      <c r="CI36" s="70" t="s">
        <v>296</v>
      </c>
      <c r="CJ36" s="70" t="s">
        <v>296</v>
      </c>
      <c r="CK36" s="70" t="s">
        <v>296</v>
      </c>
      <c r="CL36" s="70" t="s">
        <v>296</v>
      </c>
      <c r="CM36" s="50"/>
      <c r="CN36" s="50"/>
    </row>
    <row r="37" spans="1:92" s="14" customFormat="1" x14ac:dyDescent="0.25">
      <c r="A37" s="6" t="s">
        <v>287</v>
      </c>
      <c r="B37" s="6"/>
      <c r="C37" s="6"/>
      <c r="D37" s="4"/>
      <c r="E37" s="4"/>
      <c r="F37" s="4"/>
      <c r="G37"/>
      <c r="H37"/>
      <c r="I37"/>
      <c r="J37"/>
      <c r="K37"/>
      <c r="L37"/>
      <c r="M37"/>
      <c r="N37" s="51"/>
      <c r="O37" s="70" t="s">
        <v>296</v>
      </c>
      <c r="P37" s="70" t="s">
        <v>296</v>
      </c>
      <c r="Q37" s="70" t="s">
        <v>296</v>
      </c>
      <c r="R37" s="70" t="s">
        <v>296</v>
      </c>
      <c r="S37" s="50"/>
      <c r="T37" s="70" t="s">
        <v>296</v>
      </c>
      <c r="U37" s="70" t="s">
        <v>296</v>
      </c>
      <c r="V37" s="70" t="s">
        <v>296</v>
      </c>
      <c r="W37" s="70" t="s">
        <v>296</v>
      </c>
      <c r="X37" s="70" t="s">
        <v>296</v>
      </c>
      <c r="Y37" s="70" t="s">
        <v>296</v>
      </c>
      <c r="Z37" s="70" t="s">
        <v>296</v>
      </c>
      <c r="AA37" s="70" t="s">
        <v>296</v>
      </c>
      <c r="AB37" s="70" t="s">
        <v>296</v>
      </c>
      <c r="AC37" s="70" t="s">
        <v>296</v>
      </c>
      <c r="AD37" s="70" t="s">
        <v>296</v>
      </c>
      <c r="AE37" s="70" t="s">
        <v>296</v>
      </c>
      <c r="AF37" s="70" t="s">
        <v>296</v>
      </c>
      <c r="AG37" s="70" t="s">
        <v>296</v>
      </c>
      <c r="AH37" s="70" t="s">
        <v>296</v>
      </c>
      <c r="AI37" s="70" t="s">
        <v>296</v>
      </c>
      <c r="AJ37" s="70" t="s">
        <v>296</v>
      </c>
      <c r="AK37" s="50"/>
      <c r="AL37" s="70" t="s">
        <v>296</v>
      </c>
      <c r="AM37" s="70" t="s">
        <v>296</v>
      </c>
      <c r="AN37" s="70" t="s">
        <v>296</v>
      </c>
      <c r="AO37" s="70" t="s">
        <v>296</v>
      </c>
      <c r="AP37" s="70" t="s">
        <v>296</v>
      </c>
      <c r="AQ37" s="70" t="s">
        <v>296</v>
      </c>
      <c r="AR37" s="70" t="s">
        <v>296</v>
      </c>
      <c r="AS37" s="70" t="s">
        <v>296</v>
      </c>
      <c r="AT37" s="70" t="s">
        <v>296</v>
      </c>
      <c r="AU37" s="70" t="s">
        <v>296</v>
      </c>
      <c r="AV37" s="70" t="s">
        <v>296</v>
      </c>
      <c r="AW37" s="70" t="s">
        <v>296</v>
      </c>
      <c r="AX37" s="70" t="s">
        <v>296</v>
      </c>
      <c r="AY37" s="70" t="s">
        <v>296</v>
      </c>
      <c r="AZ37" s="70" t="s">
        <v>296</v>
      </c>
      <c r="BA37" s="70" t="s">
        <v>296</v>
      </c>
      <c r="BB37" s="70" t="s">
        <v>296</v>
      </c>
      <c r="BC37" s="50"/>
      <c r="BD37" s="70" t="s">
        <v>296</v>
      </c>
      <c r="BE37" s="70" t="s">
        <v>296</v>
      </c>
      <c r="BF37" s="70" t="s">
        <v>296</v>
      </c>
      <c r="BG37" s="70" t="s">
        <v>296</v>
      </c>
      <c r="BH37" s="70" t="s">
        <v>296</v>
      </c>
      <c r="BI37" s="70" t="s">
        <v>296</v>
      </c>
      <c r="BJ37" s="70" t="s">
        <v>296</v>
      </c>
      <c r="BK37" s="70" t="s">
        <v>296</v>
      </c>
      <c r="BL37" s="70" t="s">
        <v>296</v>
      </c>
      <c r="BM37" s="70" t="s">
        <v>296</v>
      </c>
      <c r="BN37" s="70" t="s">
        <v>296</v>
      </c>
      <c r="BO37" s="70" t="s">
        <v>296</v>
      </c>
      <c r="BP37" s="70" t="s">
        <v>296</v>
      </c>
      <c r="BQ37" s="70" t="s">
        <v>296</v>
      </c>
      <c r="BR37" s="70" t="s">
        <v>296</v>
      </c>
      <c r="BS37" s="70" t="s">
        <v>296</v>
      </c>
      <c r="BT37" s="70" t="s">
        <v>296</v>
      </c>
      <c r="BU37" s="50"/>
      <c r="BV37" s="70" t="s">
        <v>296</v>
      </c>
      <c r="BW37" s="70" t="s">
        <v>296</v>
      </c>
      <c r="BX37" s="70" t="s">
        <v>296</v>
      </c>
      <c r="BY37" s="70" t="s">
        <v>296</v>
      </c>
      <c r="BZ37" s="70" t="s">
        <v>296</v>
      </c>
      <c r="CA37" s="70" t="s">
        <v>296</v>
      </c>
      <c r="CB37" s="70" t="s">
        <v>296</v>
      </c>
      <c r="CC37" s="70" t="s">
        <v>296</v>
      </c>
      <c r="CD37" s="70" t="s">
        <v>296</v>
      </c>
      <c r="CE37" s="70" t="s">
        <v>296</v>
      </c>
      <c r="CF37" s="70" t="s">
        <v>296</v>
      </c>
      <c r="CG37" s="70" t="s">
        <v>296</v>
      </c>
      <c r="CH37" s="70" t="s">
        <v>296</v>
      </c>
      <c r="CI37" s="70" t="s">
        <v>296</v>
      </c>
      <c r="CJ37" s="70" t="s">
        <v>296</v>
      </c>
      <c r="CK37" s="70" t="s">
        <v>296</v>
      </c>
      <c r="CL37" s="70" t="s">
        <v>296</v>
      </c>
      <c r="CM37" s="50"/>
      <c r="CN37" s="50"/>
    </row>
    <row r="38" spans="1:92" s="14" customFormat="1" x14ac:dyDescent="0.25">
      <c r="A38"/>
      <c r="B38"/>
      <c r="C38"/>
      <c r="D38"/>
      <c r="E38"/>
      <c r="F38"/>
      <c r="G38"/>
      <c r="H38"/>
      <c r="I38" s="37">
        <v>0.17199999999999999</v>
      </c>
      <c r="J38" s="37">
        <v>2.4500000000000001E-2</v>
      </c>
      <c r="K38"/>
      <c r="L38"/>
      <c r="M38"/>
      <c r="N38" s="51"/>
      <c r="O38" s="70" t="s">
        <v>296</v>
      </c>
      <c r="P38" s="70" t="s">
        <v>296</v>
      </c>
      <c r="Q38" s="70" t="s">
        <v>296</v>
      </c>
      <c r="R38" s="70" t="s">
        <v>296</v>
      </c>
      <c r="S38" s="50"/>
      <c r="T38" s="70" t="s">
        <v>296</v>
      </c>
      <c r="U38" s="70" t="s">
        <v>296</v>
      </c>
      <c r="V38" s="70" t="s">
        <v>296</v>
      </c>
      <c r="W38" s="70" t="s">
        <v>296</v>
      </c>
      <c r="X38" s="70" t="s">
        <v>296</v>
      </c>
      <c r="Y38" s="70" t="s">
        <v>296</v>
      </c>
      <c r="Z38" s="70" t="s">
        <v>296</v>
      </c>
      <c r="AA38" s="70" t="s">
        <v>296</v>
      </c>
      <c r="AB38" s="70" t="s">
        <v>296</v>
      </c>
      <c r="AC38" s="70" t="s">
        <v>296</v>
      </c>
      <c r="AD38" s="70" t="s">
        <v>296</v>
      </c>
      <c r="AE38" s="70" t="s">
        <v>296</v>
      </c>
      <c r="AF38" s="70" t="s">
        <v>296</v>
      </c>
      <c r="AG38" s="70" t="s">
        <v>296</v>
      </c>
      <c r="AH38" s="70" t="s">
        <v>296</v>
      </c>
      <c r="AI38" s="70" t="s">
        <v>296</v>
      </c>
      <c r="AJ38" s="70" t="s">
        <v>296</v>
      </c>
      <c r="AK38" s="50"/>
      <c r="AL38" s="70" t="s">
        <v>296</v>
      </c>
      <c r="AM38" s="70" t="s">
        <v>296</v>
      </c>
      <c r="AN38" s="70" t="s">
        <v>296</v>
      </c>
      <c r="AO38" s="70" t="s">
        <v>296</v>
      </c>
      <c r="AP38" s="70" t="s">
        <v>296</v>
      </c>
      <c r="AQ38" s="70" t="s">
        <v>296</v>
      </c>
      <c r="AR38" s="70" t="s">
        <v>296</v>
      </c>
      <c r="AS38" s="70" t="s">
        <v>296</v>
      </c>
      <c r="AT38" s="70" t="s">
        <v>296</v>
      </c>
      <c r="AU38" s="70" t="s">
        <v>296</v>
      </c>
      <c r="AV38" s="70" t="s">
        <v>296</v>
      </c>
      <c r="AW38" s="70" t="s">
        <v>296</v>
      </c>
      <c r="AX38" s="70" t="s">
        <v>296</v>
      </c>
      <c r="AY38" s="70" t="s">
        <v>296</v>
      </c>
      <c r="AZ38" s="70" t="s">
        <v>296</v>
      </c>
      <c r="BA38" s="70" t="s">
        <v>296</v>
      </c>
      <c r="BB38" s="70" t="s">
        <v>296</v>
      </c>
      <c r="BC38" s="50"/>
      <c r="BD38" s="70" t="s">
        <v>296</v>
      </c>
      <c r="BE38" s="70" t="s">
        <v>296</v>
      </c>
      <c r="BF38" s="70" t="s">
        <v>296</v>
      </c>
      <c r="BG38" s="70" t="s">
        <v>296</v>
      </c>
      <c r="BH38" s="70" t="s">
        <v>296</v>
      </c>
      <c r="BI38" s="70" t="s">
        <v>296</v>
      </c>
      <c r="BJ38" s="70" t="s">
        <v>296</v>
      </c>
      <c r="BK38" s="70" t="s">
        <v>296</v>
      </c>
      <c r="BL38" s="70" t="s">
        <v>296</v>
      </c>
      <c r="BM38" s="70" t="s">
        <v>296</v>
      </c>
      <c r="BN38" s="70" t="s">
        <v>296</v>
      </c>
      <c r="BO38" s="70" t="s">
        <v>296</v>
      </c>
      <c r="BP38" s="70" t="s">
        <v>296</v>
      </c>
      <c r="BQ38" s="70" t="s">
        <v>296</v>
      </c>
      <c r="BR38" s="70" t="s">
        <v>296</v>
      </c>
      <c r="BS38" s="70" t="s">
        <v>296</v>
      </c>
      <c r="BT38" s="70" t="s">
        <v>296</v>
      </c>
      <c r="BU38" s="50"/>
      <c r="BV38" s="74"/>
      <c r="BW38" s="74"/>
      <c r="BX38" s="74"/>
      <c r="BY38" s="74"/>
      <c r="BZ38" s="70" t="s">
        <v>296</v>
      </c>
      <c r="CA38" s="70" t="s">
        <v>296</v>
      </c>
      <c r="CB38" s="70" t="s">
        <v>296</v>
      </c>
      <c r="CC38" s="70" t="s">
        <v>296</v>
      </c>
      <c r="CD38" s="70" t="s">
        <v>296</v>
      </c>
      <c r="CE38" s="70" t="s">
        <v>296</v>
      </c>
      <c r="CF38" s="70" t="s">
        <v>296</v>
      </c>
      <c r="CG38" s="70" t="s">
        <v>296</v>
      </c>
      <c r="CH38" s="70" t="s">
        <v>296</v>
      </c>
      <c r="CI38" s="70" t="s">
        <v>296</v>
      </c>
      <c r="CJ38" s="70" t="s">
        <v>296</v>
      </c>
      <c r="CK38" s="70" t="s">
        <v>296</v>
      </c>
      <c r="CL38" s="70" t="s">
        <v>296</v>
      </c>
      <c r="CM38" s="50"/>
      <c r="CN38" s="50"/>
    </row>
    <row r="39" spans="1:92" s="14" customFormat="1" ht="31.5" customHeight="1" x14ac:dyDescent="0.25">
      <c r="A39" s="85" t="s">
        <v>298</v>
      </c>
      <c r="B39" s="80" t="s">
        <v>289</v>
      </c>
      <c r="C39" s="81"/>
      <c r="D39" s="81"/>
      <c r="E39" s="81"/>
      <c r="F39" s="82"/>
      <c r="G39" s="85" t="s">
        <v>292</v>
      </c>
      <c r="H39" s="91" t="s">
        <v>299</v>
      </c>
      <c r="I39" s="92"/>
      <c r="J39" s="93"/>
      <c r="K39" s="94" t="s">
        <v>290</v>
      </c>
      <c r="N39" s="50"/>
      <c r="O39" s="70" t="s">
        <v>296</v>
      </c>
      <c r="P39" s="70" t="s">
        <v>296</v>
      </c>
      <c r="Q39" s="70" t="s">
        <v>296</v>
      </c>
      <c r="R39" s="70" t="s">
        <v>296</v>
      </c>
      <c r="S39" s="50"/>
      <c r="T39" s="70" t="s">
        <v>296</v>
      </c>
      <c r="U39" s="70" t="s">
        <v>296</v>
      </c>
      <c r="V39" s="70" t="s">
        <v>296</v>
      </c>
      <c r="W39" s="70" t="s">
        <v>296</v>
      </c>
      <c r="X39" s="70" t="s">
        <v>296</v>
      </c>
      <c r="Y39" s="70" t="s">
        <v>296</v>
      </c>
      <c r="Z39" s="70" t="s">
        <v>296</v>
      </c>
      <c r="AA39" s="70" t="s">
        <v>296</v>
      </c>
      <c r="AB39" s="70" t="s">
        <v>296</v>
      </c>
      <c r="AC39" s="70" t="s">
        <v>296</v>
      </c>
      <c r="AD39" s="70" t="s">
        <v>296</v>
      </c>
      <c r="AE39" s="70" t="s">
        <v>296</v>
      </c>
      <c r="AF39" s="70" t="s">
        <v>296</v>
      </c>
      <c r="AG39" s="70" t="s">
        <v>296</v>
      </c>
      <c r="AH39" s="70" t="s">
        <v>296</v>
      </c>
      <c r="AI39" s="70" t="s">
        <v>296</v>
      </c>
      <c r="AJ39" s="70" t="s">
        <v>296</v>
      </c>
      <c r="AK39" s="50"/>
      <c r="AL39" s="70" t="s">
        <v>296</v>
      </c>
      <c r="AM39" s="70" t="s">
        <v>296</v>
      </c>
      <c r="AN39" s="70" t="s">
        <v>296</v>
      </c>
      <c r="AO39" s="70" t="s">
        <v>296</v>
      </c>
      <c r="AP39" s="70" t="s">
        <v>296</v>
      </c>
      <c r="AQ39" s="70" t="s">
        <v>296</v>
      </c>
      <c r="AR39" s="70" t="s">
        <v>296</v>
      </c>
      <c r="AS39" s="70" t="s">
        <v>296</v>
      </c>
      <c r="AT39" s="70" t="s">
        <v>296</v>
      </c>
      <c r="AU39" s="70" t="s">
        <v>296</v>
      </c>
      <c r="AV39" s="70" t="s">
        <v>296</v>
      </c>
      <c r="AW39" s="70" t="s">
        <v>296</v>
      </c>
      <c r="AX39" s="70" t="s">
        <v>296</v>
      </c>
      <c r="AY39" s="70" t="s">
        <v>296</v>
      </c>
      <c r="AZ39" s="70" t="s">
        <v>296</v>
      </c>
      <c r="BA39" s="70" t="s">
        <v>296</v>
      </c>
      <c r="BB39" s="70" t="s">
        <v>296</v>
      </c>
      <c r="BC39" s="50"/>
      <c r="BD39" s="70">
        <v>15</v>
      </c>
      <c r="BE39" s="70">
        <v>15</v>
      </c>
      <c r="BF39" s="70">
        <v>15</v>
      </c>
      <c r="BG39" s="70">
        <v>15</v>
      </c>
      <c r="BH39" s="70" t="s">
        <v>296</v>
      </c>
      <c r="BI39" s="70" t="s">
        <v>296</v>
      </c>
      <c r="BJ39" s="70" t="s">
        <v>296</v>
      </c>
      <c r="BK39" s="70" t="s">
        <v>296</v>
      </c>
      <c r="BL39" s="70" t="s">
        <v>296</v>
      </c>
      <c r="BM39" s="70" t="s">
        <v>296</v>
      </c>
      <c r="BN39" s="70" t="s">
        <v>296</v>
      </c>
      <c r="BO39" s="70" t="s">
        <v>296</v>
      </c>
      <c r="BP39" s="70" t="s">
        <v>296</v>
      </c>
      <c r="BQ39" s="70" t="s">
        <v>296</v>
      </c>
      <c r="BR39" s="70" t="s">
        <v>296</v>
      </c>
      <c r="BS39" s="70" t="s">
        <v>296</v>
      </c>
      <c r="BT39" s="70" t="s">
        <v>296</v>
      </c>
      <c r="BU39" s="50"/>
      <c r="BV39" s="70">
        <v>15</v>
      </c>
      <c r="BW39" s="70">
        <v>15</v>
      </c>
      <c r="BX39" s="70">
        <v>15</v>
      </c>
      <c r="BY39" s="70">
        <v>15</v>
      </c>
      <c r="BZ39" s="70" t="s">
        <v>296</v>
      </c>
      <c r="CA39" s="70" t="s">
        <v>296</v>
      </c>
      <c r="CB39" s="70" t="s">
        <v>296</v>
      </c>
      <c r="CC39" s="70" t="s">
        <v>296</v>
      </c>
      <c r="CD39" s="70" t="s">
        <v>296</v>
      </c>
      <c r="CE39" s="70" t="s">
        <v>296</v>
      </c>
      <c r="CF39" s="70" t="s">
        <v>296</v>
      </c>
      <c r="CG39" s="70" t="s">
        <v>296</v>
      </c>
      <c r="CH39" s="70" t="s">
        <v>296</v>
      </c>
      <c r="CI39" s="70" t="s">
        <v>296</v>
      </c>
      <c r="CJ39" s="70" t="s">
        <v>296</v>
      </c>
      <c r="CK39" s="70" t="s">
        <v>296</v>
      </c>
      <c r="CL39" s="70" t="s">
        <v>296</v>
      </c>
      <c r="CM39" s="50"/>
      <c r="CN39" s="50"/>
    </row>
    <row r="40" spans="1:92" s="14" customFormat="1" ht="16.5" customHeight="1" x14ac:dyDescent="0.25">
      <c r="A40" s="86"/>
      <c r="B40" s="26" t="s">
        <v>311</v>
      </c>
      <c r="C40" s="26" t="s">
        <v>348</v>
      </c>
      <c r="D40" s="26" t="s">
        <v>349</v>
      </c>
      <c r="E40" s="26" t="s">
        <v>312</v>
      </c>
      <c r="F40" s="26" t="s">
        <v>313</v>
      </c>
      <c r="G40" s="86"/>
      <c r="H40" s="53" t="s">
        <v>295</v>
      </c>
      <c r="I40" s="54" t="s">
        <v>293</v>
      </c>
      <c r="J40" s="54" t="s">
        <v>294</v>
      </c>
      <c r="K40" s="95"/>
      <c r="N40" s="51"/>
      <c r="O40" s="70" t="s">
        <v>296</v>
      </c>
      <c r="P40" s="70" t="s">
        <v>296</v>
      </c>
      <c r="Q40" s="70" t="s">
        <v>296</v>
      </c>
      <c r="R40" s="70" t="s">
        <v>296</v>
      </c>
      <c r="S40" s="50"/>
      <c r="T40" s="70" t="s">
        <v>296</v>
      </c>
      <c r="U40" s="70" t="s">
        <v>296</v>
      </c>
      <c r="V40" s="70" t="s">
        <v>296</v>
      </c>
      <c r="W40" s="70" t="s">
        <v>296</v>
      </c>
      <c r="X40" s="70" t="s">
        <v>296</v>
      </c>
      <c r="Y40" s="70" t="s">
        <v>296</v>
      </c>
      <c r="Z40" s="70" t="s">
        <v>296</v>
      </c>
      <c r="AA40" s="70" t="s">
        <v>296</v>
      </c>
      <c r="AB40" s="70" t="s">
        <v>296</v>
      </c>
      <c r="AC40" s="70" t="s">
        <v>296</v>
      </c>
      <c r="AD40" s="70" t="s">
        <v>296</v>
      </c>
      <c r="AE40" s="70" t="s">
        <v>296</v>
      </c>
      <c r="AF40" s="70" t="s">
        <v>296</v>
      </c>
      <c r="AG40" s="70" t="s">
        <v>296</v>
      </c>
      <c r="AH40" s="70" t="s">
        <v>296</v>
      </c>
      <c r="AI40" s="70" t="s">
        <v>296</v>
      </c>
      <c r="AJ40" s="70" t="s">
        <v>296</v>
      </c>
      <c r="AK40" s="50"/>
      <c r="AL40" s="70" t="s">
        <v>296</v>
      </c>
      <c r="AM40" s="70" t="s">
        <v>296</v>
      </c>
      <c r="AN40" s="70" t="s">
        <v>296</v>
      </c>
      <c r="AO40" s="70" t="s">
        <v>296</v>
      </c>
      <c r="AP40" s="70" t="s">
        <v>296</v>
      </c>
      <c r="AQ40" s="70" t="s">
        <v>296</v>
      </c>
      <c r="AR40" s="70" t="s">
        <v>296</v>
      </c>
      <c r="AS40" s="70" t="s">
        <v>296</v>
      </c>
      <c r="AT40" s="70" t="s">
        <v>296</v>
      </c>
      <c r="AU40" s="70" t="s">
        <v>296</v>
      </c>
      <c r="AV40" s="70" t="s">
        <v>296</v>
      </c>
      <c r="AW40" s="70" t="s">
        <v>296</v>
      </c>
      <c r="AX40" s="70" t="s">
        <v>296</v>
      </c>
      <c r="AY40" s="70" t="s">
        <v>296</v>
      </c>
      <c r="AZ40" s="70" t="s">
        <v>296</v>
      </c>
      <c r="BA40" s="70" t="s">
        <v>296</v>
      </c>
      <c r="BB40" s="70" t="s">
        <v>296</v>
      </c>
      <c r="BC40" s="50"/>
      <c r="BD40" s="70" t="s">
        <v>296</v>
      </c>
      <c r="BE40" s="70" t="s">
        <v>296</v>
      </c>
      <c r="BF40" s="70" t="s">
        <v>296</v>
      </c>
      <c r="BG40" s="70" t="s">
        <v>296</v>
      </c>
      <c r="BH40" s="70" t="s">
        <v>296</v>
      </c>
      <c r="BI40" s="70" t="s">
        <v>296</v>
      </c>
      <c r="BJ40" s="70" t="s">
        <v>296</v>
      </c>
      <c r="BK40" s="70" t="s">
        <v>296</v>
      </c>
      <c r="BL40" s="70" t="s">
        <v>296</v>
      </c>
      <c r="BM40" s="70" t="s">
        <v>296</v>
      </c>
      <c r="BN40" s="70" t="s">
        <v>296</v>
      </c>
      <c r="BO40" s="70" t="s">
        <v>296</v>
      </c>
      <c r="BP40" s="70" t="s">
        <v>296</v>
      </c>
      <c r="BQ40" s="70" t="s">
        <v>296</v>
      </c>
      <c r="BR40" s="70" t="s">
        <v>296</v>
      </c>
      <c r="BS40" s="70" t="s">
        <v>296</v>
      </c>
      <c r="BT40" s="70" t="s">
        <v>296</v>
      </c>
      <c r="BU40" s="50"/>
      <c r="BV40" s="70" t="s">
        <v>296</v>
      </c>
      <c r="BW40" s="70" t="s">
        <v>296</v>
      </c>
      <c r="BX40" s="70" t="s">
        <v>296</v>
      </c>
      <c r="BY40" s="70" t="s">
        <v>296</v>
      </c>
      <c r="BZ40" s="70" t="s">
        <v>296</v>
      </c>
      <c r="CA40" s="70" t="s">
        <v>296</v>
      </c>
      <c r="CB40" s="70" t="s">
        <v>296</v>
      </c>
      <c r="CC40" s="70" t="s">
        <v>296</v>
      </c>
      <c r="CD40" s="70" t="s">
        <v>296</v>
      </c>
      <c r="CE40" s="70" t="s">
        <v>296</v>
      </c>
      <c r="CF40" s="70" t="s">
        <v>296</v>
      </c>
      <c r="CG40" s="70" t="s">
        <v>296</v>
      </c>
      <c r="CH40" s="70" t="s">
        <v>296</v>
      </c>
      <c r="CI40" s="70" t="s">
        <v>296</v>
      </c>
      <c r="CJ40" s="70" t="s">
        <v>296</v>
      </c>
      <c r="CK40" s="70" t="s">
        <v>296</v>
      </c>
      <c r="CL40" s="70" t="s">
        <v>296</v>
      </c>
      <c r="CM40" s="50"/>
      <c r="CN40" s="50"/>
    </row>
    <row r="41" spans="1:92" s="14" customFormat="1" ht="18" customHeight="1" x14ac:dyDescent="0.25">
      <c r="A41" s="56" t="s">
        <v>333</v>
      </c>
      <c r="B41" s="49"/>
      <c r="C41" s="49"/>
      <c r="D41" s="49"/>
      <c r="E41" s="49"/>
      <c r="F41" s="49"/>
      <c r="G41" s="39">
        <f>SUM(B41:F41)</f>
        <v>0</v>
      </c>
      <c r="H41" s="64">
        <f>18.3*G41</f>
        <v>0</v>
      </c>
      <c r="I41" s="52">
        <f>(H41*$I$38)</f>
        <v>0</v>
      </c>
      <c r="J41" s="52">
        <f>(H41*$J$38)</f>
        <v>0</v>
      </c>
      <c r="K41" s="38">
        <f t="shared" ref="K41:K42" si="8">SUM(H41:J41)</f>
        <v>0</v>
      </c>
      <c r="N41" s="51"/>
      <c r="O41" s="70" t="s">
        <v>296</v>
      </c>
      <c r="P41" s="70" t="s">
        <v>296</v>
      </c>
      <c r="Q41" s="70" t="s">
        <v>296</v>
      </c>
      <c r="R41" s="70" t="s">
        <v>296</v>
      </c>
      <c r="S41" s="50"/>
      <c r="T41" s="70" t="s">
        <v>296</v>
      </c>
      <c r="U41" s="70" t="s">
        <v>296</v>
      </c>
      <c r="V41" s="70" t="s">
        <v>296</v>
      </c>
      <c r="W41" s="70" t="s">
        <v>296</v>
      </c>
      <c r="X41" s="70" t="s">
        <v>296</v>
      </c>
      <c r="Y41" s="70" t="s">
        <v>296</v>
      </c>
      <c r="Z41" s="70" t="s">
        <v>296</v>
      </c>
      <c r="AA41" s="70" t="s">
        <v>296</v>
      </c>
      <c r="AB41" s="70" t="s">
        <v>296</v>
      </c>
      <c r="AC41" s="70" t="s">
        <v>296</v>
      </c>
      <c r="AD41" s="70" t="s">
        <v>296</v>
      </c>
      <c r="AE41" s="70" t="s">
        <v>296</v>
      </c>
      <c r="AF41" s="70" t="s">
        <v>296</v>
      </c>
      <c r="AG41" s="70" t="s">
        <v>296</v>
      </c>
      <c r="AH41" s="70" t="s">
        <v>296</v>
      </c>
      <c r="AI41" s="70" t="s">
        <v>296</v>
      </c>
      <c r="AJ41" s="70" t="s">
        <v>296</v>
      </c>
      <c r="AK41" s="50"/>
      <c r="AL41" s="70" t="s">
        <v>296</v>
      </c>
      <c r="AM41" s="70" t="s">
        <v>296</v>
      </c>
      <c r="AN41" s="70" t="s">
        <v>296</v>
      </c>
      <c r="AO41" s="70" t="s">
        <v>296</v>
      </c>
      <c r="AP41" s="70" t="s">
        <v>296</v>
      </c>
      <c r="AQ41" s="70" t="s">
        <v>296</v>
      </c>
      <c r="AR41" s="70" t="s">
        <v>296</v>
      </c>
      <c r="AS41" s="70" t="s">
        <v>296</v>
      </c>
      <c r="AT41" s="70" t="s">
        <v>296</v>
      </c>
      <c r="AU41" s="70" t="s">
        <v>296</v>
      </c>
      <c r="AV41" s="70" t="s">
        <v>296</v>
      </c>
      <c r="AW41" s="70" t="s">
        <v>296</v>
      </c>
      <c r="AX41" s="70" t="s">
        <v>296</v>
      </c>
      <c r="AY41" s="70" t="s">
        <v>296</v>
      </c>
      <c r="AZ41" s="70" t="s">
        <v>296</v>
      </c>
      <c r="BA41" s="70" t="s">
        <v>296</v>
      </c>
      <c r="BB41" s="70" t="s">
        <v>296</v>
      </c>
      <c r="BC41" s="50"/>
      <c r="BD41" s="70" t="s">
        <v>296</v>
      </c>
      <c r="BE41" s="70" t="s">
        <v>296</v>
      </c>
      <c r="BF41" s="70" t="s">
        <v>296</v>
      </c>
      <c r="BG41" s="70" t="s">
        <v>296</v>
      </c>
      <c r="BH41" s="70" t="s">
        <v>296</v>
      </c>
      <c r="BI41" s="70" t="s">
        <v>296</v>
      </c>
      <c r="BJ41" s="70" t="s">
        <v>296</v>
      </c>
      <c r="BK41" s="70" t="s">
        <v>296</v>
      </c>
      <c r="BL41" s="70" t="s">
        <v>296</v>
      </c>
      <c r="BM41" s="70" t="s">
        <v>296</v>
      </c>
      <c r="BN41" s="70" t="s">
        <v>296</v>
      </c>
      <c r="BO41" s="70" t="s">
        <v>296</v>
      </c>
      <c r="BP41" s="70" t="s">
        <v>296</v>
      </c>
      <c r="BQ41" s="70" t="s">
        <v>296</v>
      </c>
      <c r="BR41" s="70" t="s">
        <v>296</v>
      </c>
      <c r="BS41" s="70" t="s">
        <v>296</v>
      </c>
      <c r="BT41" s="70" t="s">
        <v>296</v>
      </c>
      <c r="BU41" s="50"/>
      <c r="BV41" s="70" t="s">
        <v>296</v>
      </c>
      <c r="BW41" s="70" t="s">
        <v>296</v>
      </c>
      <c r="BX41" s="70" t="s">
        <v>296</v>
      </c>
      <c r="BY41" s="70" t="s">
        <v>296</v>
      </c>
      <c r="BZ41" s="70" t="s">
        <v>296</v>
      </c>
      <c r="CA41" s="70" t="s">
        <v>296</v>
      </c>
      <c r="CB41" s="70" t="s">
        <v>296</v>
      </c>
      <c r="CC41" s="70" t="s">
        <v>296</v>
      </c>
      <c r="CD41" s="70" t="s">
        <v>296</v>
      </c>
      <c r="CE41" s="70" t="s">
        <v>296</v>
      </c>
      <c r="CF41" s="70" t="s">
        <v>296</v>
      </c>
      <c r="CG41" s="70" t="s">
        <v>296</v>
      </c>
      <c r="CH41" s="70" t="s">
        <v>296</v>
      </c>
      <c r="CI41" s="70" t="s">
        <v>296</v>
      </c>
      <c r="CJ41" s="70" t="s">
        <v>296</v>
      </c>
      <c r="CK41" s="70" t="s">
        <v>296</v>
      </c>
      <c r="CL41" s="70" t="s">
        <v>296</v>
      </c>
      <c r="CM41" s="50"/>
      <c r="CN41" s="50"/>
    </row>
    <row r="42" spans="1:92" s="14" customFormat="1" ht="15" customHeight="1" x14ac:dyDescent="0.25">
      <c r="A42" s="31"/>
      <c r="B42" s="39"/>
      <c r="C42" s="39"/>
      <c r="D42" s="39"/>
      <c r="E42" s="39"/>
      <c r="F42" s="39"/>
      <c r="G42" s="39">
        <f>SUM(B42:F42)</f>
        <v>0</v>
      </c>
      <c r="H42" s="40">
        <f>30*G42</f>
        <v>0</v>
      </c>
      <c r="I42" s="40">
        <f t="shared" ref="I42:I57" si="9">(H42*$I$38)</f>
        <v>0</v>
      </c>
      <c r="J42" s="40">
        <f t="shared" ref="J42" si="10">(H42*$J$38)</f>
        <v>0</v>
      </c>
      <c r="K42" s="40">
        <f t="shared" si="8"/>
        <v>0</v>
      </c>
      <c r="N42" s="51"/>
      <c r="O42" s="70" t="s">
        <v>296</v>
      </c>
      <c r="P42" s="70" t="s">
        <v>296</v>
      </c>
      <c r="Q42" s="70" t="s">
        <v>296</v>
      </c>
      <c r="R42" s="70" t="s">
        <v>296</v>
      </c>
      <c r="S42" s="50"/>
      <c r="T42" s="70" t="s">
        <v>296</v>
      </c>
      <c r="U42" s="70" t="s">
        <v>296</v>
      </c>
      <c r="V42" s="70" t="s">
        <v>296</v>
      </c>
      <c r="W42" s="70" t="s">
        <v>296</v>
      </c>
      <c r="X42" s="70" t="s">
        <v>296</v>
      </c>
      <c r="Y42" s="70" t="s">
        <v>296</v>
      </c>
      <c r="Z42" s="70" t="s">
        <v>296</v>
      </c>
      <c r="AA42" s="70" t="s">
        <v>296</v>
      </c>
      <c r="AB42" s="70" t="s">
        <v>296</v>
      </c>
      <c r="AC42" s="70" t="s">
        <v>296</v>
      </c>
      <c r="AD42" s="70" t="s">
        <v>296</v>
      </c>
      <c r="AE42" s="70" t="s">
        <v>296</v>
      </c>
      <c r="AF42" s="70" t="s">
        <v>296</v>
      </c>
      <c r="AG42" s="70" t="s">
        <v>296</v>
      </c>
      <c r="AH42" s="70" t="s">
        <v>296</v>
      </c>
      <c r="AI42" s="70" t="s">
        <v>296</v>
      </c>
      <c r="AJ42" s="70" t="s">
        <v>296</v>
      </c>
      <c r="AK42" s="50"/>
      <c r="AL42" s="70" t="s">
        <v>296</v>
      </c>
      <c r="AM42" s="70" t="s">
        <v>296</v>
      </c>
      <c r="AN42" s="70" t="s">
        <v>296</v>
      </c>
      <c r="AO42" s="70" t="s">
        <v>296</v>
      </c>
      <c r="AP42" s="70" t="s">
        <v>296</v>
      </c>
      <c r="AQ42" s="70" t="s">
        <v>296</v>
      </c>
      <c r="AR42" s="70" t="s">
        <v>296</v>
      </c>
      <c r="AS42" s="70" t="s">
        <v>296</v>
      </c>
      <c r="AT42" s="70" t="s">
        <v>296</v>
      </c>
      <c r="AU42" s="70" t="s">
        <v>296</v>
      </c>
      <c r="AV42" s="70" t="s">
        <v>296</v>
      </c>
      <c r="AW42" s="70" t="s">
        <v>296</v>
      </c>
      <c r="AX42" s="70" t="s">
        <v>296</v>
      </c>
      <c r="AY42" s="70" t="s">
        <v>296</v>
      </c>
      <c r="AZ42" s="70" t="s">
        <v>296</v>
      </c>
      <c r="BA42" s="70" t="s">
        <v>296</v>
      </c>
      <c r="BB42" s="70" t="s">
        <v>296</v>
      </c>
      <c r="BC42" s="50"/>
      <c r="BD42" s="70" t="s">
        <v>296</v>
      </c>
      <c r="BE42" s="70" t="s">
        <v>296</v>
      </c>
      <c r="BF42" s="70" t="s">
        <v>296</v>
      </c>
      <c r="BG42" s="70" t="s">
        <v>296</v>
      </c>
      <c r="BH42" s="70" t="s">
        <v>296</v>
      </c>
      <c r="BI42" s="70" t="s">
        <v>296</v>
      </c>
      <c r="BJ42" s="70" t="s">
        <v>296</v>
      </c>
      <c r="BK42" s="70" t="s">
        <v>296</v>
      </c>
      <c r="BL42" s="70" t="s">
        <v>296</v>
      </c>
      <c r="BM42" s="70" t="s">
        <v>296</v>
      </c>
      <c r="BN42" s="70" t="s">
        <v>296</v>
      </c>
      <c r="BO42" s="70" t="s">
        <v>296</v>
      </c>
      <c r="BP42" s="70" t="s">
        <v>296</v>
      </c>
      <c r="BQ42" s="70" t="s">
        <v>296</v>
      </c>
      <c r="BR42" s="70" t="s">
        <v>296</v>
      </c>
      <c r="BS42" s="70" t="s">
        <v>296</v>
      </c>
      <c r="BT42" s="70" t="s">
        <v>296</v>
      </c>
      <c r="BU42" s="50"/>
      <c r="BV42" s="70" t="s">
        <v>296</v>
      </c>
      <c r="BW42" s="70" t="s">
        <v>296</v>
      </c>
      <c r="BX42" s="70" t="s">
        <v>296</v>
      </c>
      <c r="BY42" s="70" t="s">
        <v>296</v>
      </c>
      <c r="BZ42" s="70" t="s">
        <v>296</v>
      </c>
      <c r="CA42" s="70" t="s">
        <v>296</v>
      </c>
      <c r="CB42" s="70" t="s">
        <v>296</v>
      </c>
      <c r="CC42" s="70" t="s">
        <v>296</v>
      </c>
      <c r="CD42" s="70" t="s">
        <v>296</v>
      </c>
      <c r="CE42" s="70" t="s">
        <v>296</v>
      </c>
      <c r="CF42" s="70" t="s">
        <v>296</v>
      </c>
      <c r="CG42" s="70" t="s">
        <v>296</v>
      </c>
      <c r="CH42" s="70" t="s">
        <v>296</v>
      </c>
      <c r="CI42" s="70" t="s">
        <v>296</v>
      </c>
      <c r="CJ42" s="70" t="s">
        <v>296</v>
      </c>
      <c r="CK42" s="70" t="s">
        <v>296</v>
      </c>
      <c r="CL42" s="70" t="s">
        <v>296</v>
      </c>
      <c r="CM42" s="50"/>
      <c r="CN42" s="50"/>
    </row>
    <row r="43" spans="1:92" s="14" customFormat="1" ht="15" customHeight="1" x14ac:dyDescent="0.25">
      <c r="A43" s="31"/>
      <c r="B43" s="39"/>
      <c r="C43" s="39"/>
      <c r="D43" s="39"/>
      <c r="E43" s="39"/>
      <c r="F43" s="39"/>
      <c r="G43" s="39">
        <f t="shared" ref="G43:G57" si="11">SUM(B43:F43)</f>
        <v>0</v>
      </c>
      <c r="H43" s="40">
        <f t="shared" ref="H43:H57" si="12">30*G43</f>
        <v>0</v>
      </c>
      <c r="I43" s="40">
        <f t="shared" si="9"/>
        <v>0</v>
      </c>
      <c r="J43" s="40">
        <f t="shared" ref="J43:J57" si="13">(H43*$J$38)</f>
        <v>0</v>
      </c>
      <c r="K43" s="40">
        <f t="shared" ref="K43:K57" si="14">SUM(H43:J43)</f>
        <v>0</v>
      </c>
      <c r="N43" s="51"/>
      <c r="O43" s="70" t="s">
        <v>296</v>
      </c>
      <c r="P43" s="70" t="s">
        <v>296</v>
      </c>
      <c r="Q43" s="70" t="s">
        <v>296</v>
      </c>
      <c r="R43" s="70" t="s">
        <v>296</v>
      </c>
      <c r="S43" s="50"/>
      <c r="T43" s="70" t="s">
        <v>296</v>
      </c>
      <c r="U43" s="70" t="s">
        <v>296</v>
      </c>
      <c r="V43" s="70" t="s">
        <v>296</v>
      </c>
      <c r="W43" s="70" t="s">
        <v>296</v>
      </c>
      <c r="X43" s="70" t="s">
        <v>296</v>
      </c>
      <c r="Y43" s="70" t="s">
        <v>296</v>
      </c>
      <c r="Z43" s="70" t="s">
        <v>296</v>
      </c>
      <c r="AA43" s="70" t="s">
        <v>296</v>
      </c>
      <c r="AB43" s="70" t="s">
        <v>296</v>
      </c>
      <c r="AC43" s="70" t="s">
        <v>296</v>
      </c>
      <c r="AD43" s="70" t="s">
        <v>296</v>
      </c>
      <c r="AE43" s="70" t="s">
        <v>296</v>
      </c>
      <c r="AF43" s="70" t="s">
        <v>296</v>
      </c>
      <c r="AG43" s="70" t="s">
        <v>296</v>
      </c>
      <c r="AH43" s="70" t="s">
        <v>296</v>
      </c>
      <c r="AI43" s="70" t="s">
        <v>296</v>
      </c>
      <c r="AJ43" s="70" t="s">
        <v>296</v>
      </c>
      <c r="AK43" s="50"/>
      <c r="AL43" s="70" t="s">
        <v>296</v>
      </c>
      <c r="AM43" s="70" t="s">
        <v>296</v>
      </c>
      <c r="AN43" s="70" t="s">
        <v>296</v>
      </c>
      <c r="AO43" s="70" t="s">
        <v>296</v>
      </c>
      <c r="AP43" s="70" t="s">
        <v>296</v>
      </c>
      <c r="AQ43" s="70" t="s">
        <v>296</v>
      </c>
      <c r="AR43" s="70" t="s">
        <v>296</v>
      </c>
      <c r="AS43" s="70" t="s">
        <v>296</v>
      </c>
      <c r="AT43" s="70" t="s">
        <v>296</v>
      </c>
      <c r="AU43" s="70" t="s">
        <v>296</v>
      </c>
      <c r="AV43" s="70" t="s">
        <v>296</v>
      </c>
      <c r="AW43" s="70" t="s">
        <v>296</v>
      </c>
      <c r="AX43" s="70" t="s">
        <v>296</v>
      </c>
      <c r="AY43" s="70" t="s">
        <v>296</v>
      </c>
      <c r="AZ43" s="70" t="s">
        <v>296</v>
      </c>
      <c r="BA43" s="70" t="s">
        <v>296</v>
      </c>
      <c r="BB43" s="70" t="s">
        <v>296</v>
      </c>
      <c r="BC43" s="50"/>
      <c r="BD43" s="70" t="s">
        <v>296</v>
      </c>
      <c r="BE43" s="70" t="s">
        <v>296</v>
      </c>
      <c r="BF43" s="70" t="s">
        <v>296</v>
      </c>
      <c r="BG43" s="70" t="s">
        <v>296</v>
      </c>
      <c r="BH43" s="70" t="s">
        <v>296</v>
      </c>
      <c r="BI43" s="70" t="s">
        <v>296</v>
      </c>
      <c r="BJ43" s="70" t="s">
        <v>296</v>
      </c>
      <c r="BK43" s="70" t="s">
        <v>296</v>
      </c>
      <c r="BL43" s="70" t="s">
        <v>296</v>
      </c>
      <c r="BM43" s="70" t="s">
        <v>296</v>
      </c>
      <c r="BN43" s="70" t="s">
        <v>296</v>
      </c>
      <c r="BO43" s="70" t="s">
        <v>296</v>
      </c>
      <c r="BP43" s="70" t="s">
        <v>296</v>
      </c>
      <c r="BQ43" s="70" t="s">
        <v>296</v>
      </c>
      <c r="BR43" s="70" t="s">
        <v>296</v>
      </c>
      <c r="BS43" s="70" t="s">
        <v>296</v>
      </c>
      <c r="BT43" s="70" t="s">
        <v>296</v>
      </c>
      <c r="BU43" s="50"/>
      <c r="BV43" s="70" t="s">
        <v>296</v>
      </c>
      <c r="BW43" s="70" t="s">
        <v>296</v>
      </c>
      <c r="BX43" s="70" t="s">
        <v>296</v>
      </c>
      <c r="BY43" s="70" t="s">
        <v>296</v>
      </c>
      <c r="BZ43" s="70" t="s">
        <v>296</v>
      </c>
      <c r="CA43" s="70" t="s">
        <v>296</v>
      </c>
      <c r="CB43" s="70" t="s">
        <v>296</v>
      </c>
      <c r="CC43" s="70" t="s">
        <v>296</v>
      </c>
      <c r="CD43" s="70" t="s">
        <v>296</v>
      </c>
      <c r="CE43" s="70" t="s">
        <v>296</v>
      </c>
      <c r="CF43" s="70" t="s">
        <v>296</v>
      </c>
      <c r="CG43" s="70" t="s">
        <v>296</v>
      </c>
      <c r="CH43" s="70" t="s">
        <v>296</v>
      </c>
      <c r="CI43" s="70" t="s">
        <v>296</v>
      </c>
      <c r="CJ43" s="70" t="s">
        <v>296</v>
      </c>
      <c r="CK43" s="70" t="s">
        <v>296</v>
      </c>
      <c r="CL43" s="70" t="s">
        <v>296</v>
      </c>
      <c r="CM43" s="50"/>
      <c r="CN43" s="50"/>
    </row>
    <row r="44" spans="1:92" s="14" customFormat="1" ht="15" customHeight="1" x14ac:dyDescent="0.25">
      <c r="A44" s="31"/>
      <c r="B44" s="39"/>
      <c r="C44" s="39"/>
      <c r="D44" s="39"/>
      <c r="E44" s="39"/>
      <c r="F44" s="39"/>
      <c r="G44" s="39">
        <f t="shared" si="11"/>
        <v>0</v>
      </c>
      <c r="H44" s="40">
        <f t="shared" si="12"/>
        <v>0</v>
      </c>
      <c r="I44" s="40">
        <f t="shared" si="9"/>
        <v>0</v>
      </c>
      <c r="J44" s="40">
        <f t="shared" si="13"/>
        <v>0</v>
      </c>
      <c r="K44" s="40">
        <f t="shared" si="14"/>
        <v>0</v>
      </c>
      <c r="M44" s="69"/>
      <c r="N44" s="51"/>
      <c r="O44" s="70" t="s">
        <v>296</v>
      </c>
      <c r="P44" s="70" t="s">
        <v>296</v>
      </c>
      <c r="Q44" s="70" t="s">
        <v>296</v>
      </c>
      <c r="R44" s="70" t="s">
        <v>296</v>
      </c>
      <c r="S44" s="50"/>
      <c r="T44" s="70" t="s">
        <v>296</v>
      </c>
      <c r="U44" s="70" t="s">
        <v>296</v>
      </c>
      <c r="V44" s="70" t="s">
        <v>296</v>
      </c>
      <c r="W44" s="70" t="s">
        <v>296</v>
      </c>
      <c r="X44" s="70" t="s">
        <v>296</v>
      </c>
      <c r="Y44" s="70" t="s">
        <v>296</v>
      </c>
      <c r="Z44" s="70" t="s">
        <v>296</v>
      </c>
      <c r="AA44" s="70" t="s">
        <v>296</v>
      </c>
      <c r="AB44" s="70" t="s">
        <v>296</v>
      </c>
      <c r="AC44" s="70" t="s">
        <v>296</v>
      </c>
      <c r="AD44" s="70" t="s">
        <v>296</v>
      </c>
      <c r="AE44" s="70" t="s">
        <v>296</v>
      </c>
      <c r="AF44" s="70" t="s">
        <v>296</v>
      </c>
      <c r="AG44" s="70" t="s">
        <v>296</v>
      </c>
      <c r="AH44" s="70" t="s">
        <v>296</v>
      </c>
      <c r="AI44" s="70" t="s">
        <v>296</v>
      </c>
      <c r="AJ44" s="70" t="s">
        <v>296</v>
      </c>
      <c r="AK44" s="50"/>
      <c r="AL44" s="70" t="s">
        <v>296</v>
      </c>
      <c r="AM44" s="70" t="s">
        <v>296</v>
      </c>
      <c r="AN44" s="70" t="s">
        <v>296</v>
      </c>
      <c r="AO44" s="70" t="s">
        <v>296</v>
      </c>
      <c r="AP44" s="70" t="s">
        <v>296</v>
      </c>
      <c r="AQ44" s="70" t="s">
        <v>296</v>
      </c>
      <c r="AR44" s="70" t="s">
        <v>296</v>
      </c>
      <c r="AS44" s="70" t="s">
        <v>296</v>
      </c>
      <c r="AT44" s="70" t="s">
        <v>296</v>
      </c>
      <c r="AU44" s="70" t="s">
        <v>296</v>
      </c>
      <c r="AV44" s="70" t="s">
        <v>296</v>
      </c>
      <c r="AW44" s="70" t="s">
        <v>296</v>
      </c>
      <c r="AX44" s="70" t="s">
        <v>296</v>
      </c>
      <c r="AY44" s="70" t="s">
        <v>296</v>
      </c>
      <c r="AZ44" s="70" t="s">
        <v>296</v>
      </c>
      <c r="BA44" s="70" t="s">
        <v>296</v>
      </c>
      <c r="BB44" s="70" t="s">
        <v>296</v>
      </c>
      <c r="BC44" s="50"/>
      <c r="BD44" s="70" t="s">
        <v>296</v>
      </c>
      <c r="BE44" s="70" t="s">
        <v>296</v>
      </c>
      <c r="BF44" s="70" t="s">
        <v>296</v>
      </c>
      <c r="BG44" s="70" t="s">
        <v>296</v>
      </c>
      <c r="BH44" s="70" t="s">
        <v>296</v>
      </c>
      <c r="BI44" s="70" t="s">
        <v>296</v>
      </c>
      <c r="BJ44" s="70" t="s">
        <v>296</v>
      </c>
      <c r="BK44" s="70" t="s">
        <v>296</v>
      </c>
      <c r="BL44" s="70" t="s">
        <v>296</v>
      </c>
      <c r="BM44" s="70" t="s">
        <v>296</v>
      </c>
      <c r="BN44" s="70" t="s">
        <v>296</v>
      </c>
      <c r="BO44" s="70" t="s">
        <v>296</v>
      </c>
      <c r="BP44" s="70" t="s">
        <v>296</v>
      </c>
      <c r="BQ44" s="70" t="s">
        <v>296</v>
      </c>
      <c r="BR44" s="70" t="s">
        <v>296</v>
      </c>
      <c r="BS44" s="70" t="s">
        <v>296</v>
      </c>
      <c r="BT44" s="70" t="s">
        <v>296</v>
      </c>
      <c r="BU44" s="50"/>
      <c r="BV44" s="70" t="s">
        <v>296</v>
      </c>
      <c r="BW44" s="70" t="s">
        <v>296</v>
      </c>
      <c r="BX44" s="70" t="s">
        <v>296</v>
      </c>
      <c r="BY44" s="70" t="s">
        <v>296</v>
      </c>
      <c r="BZ44" s="70" t="s">
        <v>296</v>
      </c>
      <c r="CA44" s="70" t="s">
        <v>296</v>
      </c>
      <c r="CB44" s="70" t="s">
        <v>296</v>
      </c>
      <c r="CC44" s="70" t="s">
        <v>296</v>
      </c>
      <c r="CD44" s="70" t="s">
        <v>296</v>
      </c>
      <c r="CE44" s="70" t="s">
        <v>296</v>
      </c>
      <c r="CF44" s="70" t="s">
        <v>296</v>
      </c>
      <c r="CG44" s="70" t="s">
        <v>296</v>
      </c>
      <c r="CH44" s="70" t="s">
        <v>296</v>
      </c>
      <c r="CI44" s="70" t="s">
        <v>296</v>
      </c>
      <c r="CJ44" s="70" t="s">
        <v>296</v>
      </c>
      <c r="CK44" s="70" t="s">
        <v>296</v>
      </c>
      <c r="CL44" s="70" t="s">
        <v>296</v>
      </c>
      <c r="CM44" s="50"/>
      <c r="CN44" s="50"/>
    </row>
    <row r="45" spans="1:92" s="14" customFormat="1" ht="15" customHeight="1" x14ac:dyDescent="0.25">
      <c r="A45" s="31"/>
      <c r="B45" s="39"/>
      <c r="C45" s="39"/>
      <c r="D45" s="39"/>
      <c r="E45" s="39"/>
      <c r="F45" s="39"/>
      <c r="G45" s="39">
        <f t="shared" si="11"/>
        <v>0</v>
      </c>
      <c r="H45" s="40">
        <f t="shared" si="12"/>
        <v>0</v>
      </c>
      <c r="I45" s="40">
        <f t="shared" si="9"/>
        <v>0</v>
      </c>
      <c r="J45" s="40">
        <f t="shared" si="13"/>
        <v>0</v>
      </c>
      <c r="K45" s="40">
        <f t="shared" si="14"/>
        <v>0</v>
      </c>
      <c r="N45" s="51"/>
      <c r="O45" s="70" t="s">
        <v>296</v>
      </c>
      <c r="P45" s="70" t="s">
        <v>296</v>
      </c>
      <c r="Q45" s="70" t="s">
        <v>296</v>
      </c>
      <c r="R45" s="70" t="s">
        <v>296</v>
      </c>
      <c r="S45" s="50"/>
      <c r="T45" s="70" t="s">
        <v>296</v>
      </c>
      <c r="U45" s="70" t="s">
        <v>296</v>
      </c>
      <c r="V45" s="70" t="s">
        <v>296</v>
      </c>
      <c r="W45" s="70" t="s">
        <v>296</v>
      </c>
      <c r="X45" s="70" t="s">
        <v>296</v>
      </c>
      <c r="Y45" s="70" t="s">
        <v>296</v>
      </c>
      <c r="Z45" s="70" t="s">
        <v>296</v>
      </c>
      <c r="AA45" s="70" t="s">
        <v>296</v>
      </c>
      <c r="AB45" s="70" t="s">
        <v>296</v>
      </c>
      <c r="AC45" s="70" t="s">
        <v>296</v>
      </c>
      <c r="AD45" s="70" t="s">
        <v>296</v>
      </c>
      <c r="AE45" s="70" t="s">
        <v>296</v>
      </c>
      <c r="AF45" s="70" t="s">
        <v>296</v>
      </c>
      <c r="AG45" s="70" t="s">
        <v>296</v>
      </c>
      <c r="AH45" s="70" t="s">
        <v>296</v>
      </c>
      <c r="AI45" s="70" t="s">
        <v>296</v>
      </c>
      <c r="AJ45" s="70" t="s">
        <v>296</v>
      </c>
      <c r="AK45" s="50"/>
      <c r="AL45" s="70" t="s">
        <v>296</v>
      </c>
      <c r="AM45" s="70" t="s">
        <v>296</v>
      </c>
      <c r="AN45" s="70" t="s">
        <v>296</v>
      </c>
      <c r="AO45" s="70" t="s">
        <v>296</v>
      </c>
      <c r="AP45" s="70" t="s">
        <v>296</v>
      </c>
      <c r="AQ45" s="70" t="s">
        <v>296</v>
      </c>
      <c r="AR45" s="70" t="s">
        <v>296</v>
      </c>
      <c r="AS45" s="70" t="s">
        <v>296</v>
      </c>
      <c r="AT45" s="70" t="s">
        <v>296</v>
      </c>
      <c r="AU45" s="70" t="s">
        <v>296</v>
      </c>
      <c r="AV45" s="70" t="s">
        <v>296</v>
      </c>
      <c r="AW45" s="70" t="s">
        <v>296</v>
      </c>
      <c r="AX45" s="70" t="s">
        <v>296</v>
      </c>
      <c r="AY45" s="70" t="s">
        <v>296</v>
      </c>
      <c r="AZ45" s="70" t="s">
        <v>296</v>
      </c>
      <c r="BA45" s="70" t="s">
        <v>296</v>
      </c>
      <c r="BB45" s="70" t="s">
        <v>296</v>
      </c>
      <c r="BC45" s="50"/>
      <c r="BD45" s="70" t="s">
        <v>296</v>
      </c>
      <c r="BE45" s="70" t="s">
        <v>296</v>
      </c>
      <c r="BF45" s="70" t="s">
        <v>296</v>
      </c>
      <c r="BG45" s="70" t="s">
        <v>296</v>
      </c>
      <c r="BH45" s="70" t="s">
        <v>296</v>
      </c>
      <c r="BI45" s="70" t="s">
        <v>296</v>
      </c>
      <c r="BJ45" s="70" t="s">
        <v>296</v>
      </c>
      <c r="BK45" s="70" t="s">
        <v>296</v>
      </c>
      <c r="BL45" s="70" t="s">
        <v>296</v>
      </c>
      <c r="BM45" s="70" t="s">
        <v>296</v>
      </c>
      <c r="BN45" s="70" t="s">
        <v>296</v>
      </c>
      <c r="BO45" s="70" t="s">
        <v>296</v>
      </c>
      <c r="BP45" s="70" t="s">
        <v>296</v>
      </c>
      <c r="BQ45" s="70" t="s">
        <v>296</v>
      </c>
      <c r="BR45" s="70" t="s">
        <v>296</v>
      </c>
      <c r="BS45" s="70" t="s">
        <v>296</v>
      </c>
      <c r="BT45" s="70" t="s">
        <v>296</v>
      </c>
      <c r="BU45" s="50"/>
      <c r="BV45" s="70" t="s">
        <v>296</v>
      </c>
      <c r="BW45" s="70" t="s">
        <v>296</v>
      </c>
      <c r="BX45" s="70" t="s">
        <v>296</v>
      </c>
      <c r="BY45" s="70" t="s">
        <v>296</v>
      </c>
      <c r="BZ45" s="70" t="s">
        <v>296</v>
      </c>
      <c r="CA45" s="70" t="s">
        <v>296</v>
      </c>
      <c r="CB45" s="70" t="s">
        <v>296</v>
      </c>
      <c r="CC45" s="70" t="s">
        <v>296</v>
      </c>
      <c r="CD45" s="70" t="s">
        <v>296</v>
      </c>
      <c r="CE45" s="70" t="s">
        <v>296</v>
      </c>
      <c r="CF45" s="70" t="s">
        <v>296</v>
      </c>
      <c r="CG45" s="70" t="s">
        <v>296</v>
      </c>
      <c r="CH45" s="70" t="s">
        <v>296</v>
      </c>
      <c r="CI45" s="70" t="s">
        <v>296</v>
      </c>
      <c r="CJ45" s="70" t="s">
        <v>296</v>
      </c>
      <c r="CK45" s="70" t="s">
        <v>296</v>
      </c>
      <c r="CL45" s="70" t="s">
        <v>296</v>
      </c>
      <c r="CM45" s="50"/>
      <c r="CN45" s="50"/>
    </row>
    <row r="46" spans="1:92" s="14" customFormat="1" ht="15" customHeight="1" x14ac:dyDescent="0.25">
      <c r="A46" s="31"/>
      <c r="B46" s="39"/>
      <c r="C46" s="39"/>
      <c r="D46" s="39"/>
      <c r="E46" s="39"/>
      <c r="F46" s="39"/>
      <c r="G46" s="39">
        <f t="shared" si="11"/>
        <v>0</v>
      </c>
      <c r="H46" s="40">
        <f t="shared" si="12"/>
        <v>0</v>
      </c>
      <c r="I46" s="40">
        <f t="shared" si="9"/>
        <v>0</v>
      </c>
      <c r="J46" s="40">
        <f t="shared" si="13"/>
        <v>0</v>
      </c>
      <c r="K46" s="40">
        <f t="shared" si="14"/>
        <v>0</v>
      </c>
      <c r="N46" s="51"/>
      <c r="O46" s="70" t="s">
        <v>296</v>
      </c>
      <c r="P46" s="70" t="s">
        <v>296</v>
      </c>
      <c r="Q46" s="70" t="s">
        <v>296</v>
      </c>
      <c r="R46" s="70" t="s">
        <v>296</v>
      </c>
      <c r="S46" s="50"/>
      <c r="T46" s="70">
        <v>13</v>
      </c>
      <c r="U46" s="70">
        <v>12</v>
      </c>
      <c r="V46" s="70">
        <v>12</v>
      </c>
      <c r="W46" s="70">
        <v>12</v>
      </c>
      <c r="X46" s="70" t="s">
        <v>296</v>
      </c>
      <c r="Y46" s="70" t="s">
        <v>296</v>
      </c>
      <c r="Z46" s="70" t="s">
        <v>296</v>
      </c>
      <c r="AA46" s="70" t="s">
        <v>296</v>
      </c>
      <c r="AB46" s="70" t="s">
        <v>296</v>
      </c>
      <c r="AC46" s="70" t="s">
        <v>296</v>
      </c>
      <c r="AD46" s="70" t="s">
        <v>296</v>
      </c>
      <c r="AE46" s="70" t="s">
        <v>296</v>
      </c>
      <c r="AF46" s="70" t="s">
        <v>296</v>
      </c>
      <c r="AG46" s="70" t="s">
        <v>296</v>
      </c>
      <c r="AH46" s="70" t="s">
        <v>296</v>
      </c>
      <c r="AI46" s="70" t="s">
        <v>296</v>
      </c>
      <c r="AJ46" s="70" t="s">
        <v>296</v>
      </c>
      <c r="AK46" s="50"/>
      <c r="AL46" s="70">
        <v>13</v>
      </c>
      <c r="AM46" s="70">
        <v>12</v>
      </c>
      <c r="AN46" s="70">
        <v>12</v>
      </c>
      <c r="AO46" s="70">
        <v>12</v>
      </c>
      <c r="AP46" s="70" t="s">
        <v>296</v>
      </c>
      <c r="AQ46" s="70" t="s">
        <v>296</v>
      </c>
      <c r="AR46" s="70" t="s">
        <v>296</v>
      </c>
      <c r="AS46" s="70" t="s">
        <v>296</v>
      </c>
      <c r="AT46" s="70" t="s">
        <v>296</v>
      </c>
      <c r="AU46" s="70" t="s">
        <v>296</v>
      </c>
      <c r="AV46" s="70" t="s">
        <v>296</v>
      </c>
      <c r="AW46" s="70" t="s">
        <v>296</v>
      </c>
      <c r="AX46" s="70" t="s">
        <v>296</v>
      </c>
      <c r="AY46" s="70" t="s">
        <v>296</v>
      </c>
      <c r="AZ46" s="70" t="s">
        <v>296</v>
      </c>
      <c r="BA46" s="70" t="s">
        <v>296</v>
      </c>
      <c r="BB46" s="70" t="s">
        <v>296</v>
      </c>
      <c r="BC46" s="50"/>
      <c r="BD46" s="70">
        <v>13</v>
      </c>
      <c r="BE46" s="70">
        <v>12</v>
      </c>
      <c r="BF46" s="70">
        <v>12</v>
      </c>
      <c r="BG46" s="70">
        <v>12</v>
      </c>
      <c r="BH46" s="70" t="s">
        <v>296</v>
      </c>
      <c r="BI46" s="70" t="s">
        <v>296</v>
      </c>
      <c r="BJ46" s="70" t="s">
        <v>296</v>
      </c>
      <c r="BK46" s="70" t="s">
        <v>296</v>
      </c>
      <c r="BL46" s="70" t="s">
        <v>296</v>
      </c>
      <c r="BM46" s="70" t="s">
        <v>296</v>
      </c>
      <c r="BN46" s="70" t="s">
        <v>296</v>
      </c>
      <c r="BO46" s="70" t="s">
        <v>296</v>
      </c>
      <c r="BP46" s="70" t="s">
        <v>296</v>
      </c>
      <c r="BQ46" s="70" t="s">
        <v>296</v>
      </c>
      <c r="BR46" s="70" t="s">
        <v>296</v>
      </c>
      <c r="BS46" s="70" t="s">
        <v>296</v>
      </c>
      <c r="BT46" s="70" t="s">
        <v>296</v>
      </c>
      <c r="BU46" s="50"/>
      <c r="BV46" s="70" t="s">
        <v>296</v>
      </c>
      <c r="BW46" s="70" t="s">
        <v>296</v>
      </c>
      <c r="BX46" s="70" t="s">
        <v>296</v>
      </c>
      <c r="BY46" s="70" t="s">
        <v>296</v>
      </c>
      <c r="BZ46" s="70" t="s">
        <v>296</v>
      </c>
      <c r="CA46" s="70" t="s">
        <v>296</v>
      </c>
      <c r="CB46" s="70" t="s">
        <v>296</v>
      </c>
      <c r="CC46" s="70" t="s">
        <v>296</v>
      </c>
      <c r="CD46" s="70" t="s">
        <v>296</v>
      </c>
      <c r="CE46" s="70" t="s">
        <v>296</v>
      </c>
      <c r="CF46" s="70" t="s">
        <v>296</v>
      </c>
      <c r="CG46" s="70" t="s">
        <v>296</v>
      </c>
      <c r="CH46" s="70" t="s">
        <v>296</v>
      </c>
      <c r="CI46" s="70" t="s">
        <v>296</v>
      </c>
      <c r="CJ46" s="70" t="s">
        <v>296</v>
      </c>
      <c r="CK46" s="70" t="s">
        <v>296</v>
      </c>
      <c r="CL46" s="70" t="s">
        <v>296</v>
      </c>
      <c r="CM46" s="50"/>
      <c r="CN46" s="50"/>
    </row>
    <row r="47" spans="1:92" s="14" customFormat="1" ht="15" customHeight="1" x14ac:dyDescent="0.25">
      <c r="A47" s="31"/>
      <c r="B47" s="39"/>
      <c r="C47" s="39"/>
      <c r="D47" s="39"/>
      <c r="E47" s="39"/>
      <c r="F47" s="39"/>
      <c r="G47" s="39">
        <f t="shared" si="11"/>
        <v>0</v>
      </c>
      <c r="H47" s="40">
        <f t="shared" si="12"/>
        <v>0</v>
      </c>
      <c r="I47" s="40">
        <f t="shared" si="9"/>
        <v>0</v>
      </c>
      <c r="J47" s="40">
        <f t="shared" si="13"/>
        <v>0</v>
      </c>
      <c r="K47" s="40">
        <f t="shared" si="14"/>
        <v>0</v>
      </c>
      <c r="N47" s="51"/>
      <c r="O47" s="70" t="s">
        <v>296</v>
      </c>
      <c r="P47" s="70" t="s">
        <v>296</v>
      </c>
      <c r="Q47" s="70" t="s">
        <v>296</v>
      </c>
      <c r="R47" s="70" t="s">
        <v>296</v>
      </c>
      <c r="S47" s="50"/>
      <c r="T47" s="70" t="s">
        <v>296</v>
      </c>
      <c r="U47" s="70" t="s">
        <v>296</v>
      </c>
      <c r="V47" s="70" t="s">
        <v>296</v>
      </c>
      <c r="W47" s="70" t="s">
        <v>296</v>
      </c>
      <c r="X47" s="70" t="s">
        <v>296</v>
      </c>
      <c r="Y47" s="70" t="s">
        <v>296</v>
      </c>
      <c r="Z47" s="70" t="s">
        <v>296</v>
      </c>
      <c r="AA47" s="70" t="s">
        <v>296</v>
      </c>
      <c r="AB47" s="70" t="s">
        <v>296</v>
      </c>
      <c r="AC47" s="70" t="s">
        <v>296</v>
      </c>
      <c r="AD47" s="70" t="s">
        <v>296</v>
      </c>
      <c r="AE47" s="70" t="s">
        <v>296</v>
      </c>
      <c r="AF47" s="70" t="s">
        <v>296</v>
      </c>
      <c r="AG47" s="70" t="s">
        <v>296</v>
      </c>
      <c r="AH47" s="70" t="s">
        <v>296</v>
      </c>
      <c r="AI47" s="70" t="s">
        <v>296</v>
      </c>
      <c r="AJ47" s="70" t="s">
        <v>296</v>
      </c>
      <c r="AK47" s="50"/>
      <c r="AL47" s="70" t="s">
        <v>296</v>
      </c>
      <c r="AM47" s="70" t="s">
        <v>296</v>
      </c>
      <c r="AN47" s="70" t="s">
        <v>296</v>
      </c>
      <c r="AO47" s="70" t="s">
        <v>296</v>
      </c>
      <c r="AP47" s="70" t="s">
        <v>296</v>
      </c>
      <c r="AQ47" s="70" t="s">
        <v>296</v>
      </c>
      <c r="AR47" s="70" t="s">
        <v>296</v>
      </c>
      <c r="AS47" s="70" t="s">
        <v>296</v>
      </c>
      <c r="AT47" s="70" t="s">
        <v>296</v>
      </c>
      <c r="AU47" s="70" t="s">
        <v>296</v>
      </c>
      <c r="AV47" s="70" t="s">
        <v>296</v>
      </c>
      <c r="AW47" s="70" t="s">
        <v>296</v>
      </c>
      <c r="AX47" s="70" t="s">
        <v>296</v>
      </c>
      <c r="AY47" s="70" t="s">
        <v>296</v>
      </c>
      <c r="AZ47" s="70" t="s">
        <v>296</v>
      </c>
      <c r="BA47" s="70" t="s">
        <v>296</v>
      </c>
      <c r="BB47" s="70" t="s">
        <v>296</v>
      </c>
      <c r="BC47" s="50"/>
      <c r="BD47" s="70" t="s">
        <v>296</v>
      </c>
      <c r="BE47" s="70" t="s">
        <v>296</v>
      </c>
      <c r="BF47" s="70" t="s">
        <v>296</v>
      </c>
      <c r="BG47" s="70" t="s">
        <v>296</v>
      </c>
      <c r="BH47" s="70" t="s">
        <v>296</v>
      </c>
      <c r="BI47" s="70" t="s">
        <v>296</v>
      </c>
      <c r="BJ47" s="70" t="s">
        <v>296</v>
      </c>
      <c r="BK47" s="70" t="s">
        <v>296</v>
      </c>
      <c r="BL47" s="70" t="s">
        <v>296</v>
      </c>
      <c r="BM47" s="70" t="s">
        <v>296</v>
      </c>
      <c r="BN47" s="70" t="s">
        <v>296</v>
      </c>
      <c r="BO47" s="70" t="s">
        <v>296</v>
      </c>
      <c r="BP47" s="70" t="s">
        <v>296</v>
      </c>
      <c r="BQ47" s="70" t="s">
        <v>296</v>
      </c>
      <c r="BR47" s="70" t="s">
        <v>296</v>
      </c>
      <c r="BS47" s="70" t="s">
        <v>296</v>
      </c>
      <c r="BT47" s="70" t="s">
        <v>296</v>
      </c>
      <c r="BU47" s="50"/>
      <c r="BV47" s="70" t="s">
        <v>296</v>
      </c>
      <c r="BW47" s="70" t="s">
        <v>296</v>
      </c>
      <c r="BX47" s="70" t="s">
        <v>296</v>
      </c>
      <c r="BY47" s="70" t="s">
        <v>296</v>
      </c>
      <c r="BZ47" s="70" t="s">
        <v>296</v>
      </c>
      <c r="CA47" s="70" t="s">
        <v>296</v>
      </c>
      <c r="CB47" s="70" t="s">
        <v>296</v>
      </c>
      <c r="CC47" s="70" t="s">
        <v>296</v>
      </c>
      <c r="CD47" s="70" t="s">
        <v>296</v>
      </c>
      <c r="CE47" s="70" t="s">
        <v>296</v>
      </c>
      <c r="CF47" s="70" t="s">
        <v>296</v>
      </c>
      <c r="CG47" s="70" t="s">
        <v>296</v>
      </c>
      <c r="CH47" s="70" t="s">
        <v>296</v>
      </c>
      <c r="CI47" s="70" t="s">
        <v>296</v>
      </c>
      <c r="CJ47" s="70" t="s">
        <v>296</v>
      </c>
      <c r="CK47" s="70" t="s">
        <v>296</v>
      </c>
      <c r="CL47" s="70" t="s">
        <v>296</v>
      </c>
      <c r="CM47" s="50"/>
      <c r="CN47" s="50"/>
    </row>
    <row r="48" spans="1:92" s="14" customFormat="1" ht="15" customHeight="1" x14ac:dyDescent="0.25">
      <c r="A48" s="31"/>
      <c r="B48" s="39"/>
      <c r="C48" s="39"/>
      <c r="D48" s="39"/>
      <c r="E48" s="39"/>
      <c r="F48" s="39"/>
      <c r="G48" s="39">
        <f t="shared" si="11"/>
        <v>0</v>
      </c>
      <c r="H48" s="40">
        <f t="shared" si="12"/>
        <v>0</v>
      </c>
      <c r="I48" s="40">
        <f t="shared" si="9"/>
        <v>0</v>
      </c>
      <c r="J48" s="40">
        <f t="shared" si="13"/>
        <v>0</v>
      </c>
      <c r="K48" s="40">
        <f t="shared" si="14"/>
        <v>0</v>
      </c>
      <c r="N48" s="51"/>
      <c r="O48" s="70" t="s">
        <v>296</v>
      </c>
      <c r="P48" s="70" t="s">
        <v>296</v>
      </c>
      <c r="Q48" s="70" t="s">
        <v>296</v>
      </c>
      <c r="R48" s="70" t="s">
        <v>296</v>
      </c>
      <c r="S48" s="50"/>
      <c r="T48" s="70" t="s">
        <v>296</v>
      </c>
      <c r="U48" s="70" t="s">
        <v>296</v>
      </c>
      <c r="V48" s="70" t="s">
        <v>296</v>
      </c>
      <c r="W48" s="70" t="s">
        <v>296</v>
      </c>
      <c r="X48" s="70" t="s">
        <v>296</v>
      </c>
      <c r="Y48" s="70" t="s">
        <v>296</v>
      </c>
      <c r="Z48" s="70" t="s">
        <v>296</v>
      </c>
      <c r="AA48" s="70" t="s">
        <v>296</v>
      </c>
      <c r="AB48" s="70" t="s">
        <v>296</v>
      </c>
      <c r="AC48" s="70" t="s">
        <v>296</v>
      </c>
      <c r="AD48" s="70" t="s">
        <v>296</v>
      </c>
      <c r="AE48" s="70" t="s">
        <v>296</v>
      </c>
      <c r="AF48" s="70" t="s">
        <v>296</v>
      </c>
      <c r="AG48" s="70" t="s">
        <v>296</v>
      </c>
      <c r="AH48" s="70" t="s">
        <v>296</v>
      </c>
      <c r="AI48" s="70" t="s">
        <v>296</v>
      </c>
      <c r="AJ48" s="70" t="s">
        <v>296</v>
      </c>
      <c r="AK48" s="50"/>
      <c r="AL48" s="70" t="s">
        <v>296</v>
      </c>
      <c r="AM48" s="70" t="s">
        <v>296</v>
      </c>
      <c r="AN48" s="70" t="s">
        <v>296</v>
      </c>
      <c r="AO48" s="70" t="s">
        <v>296</v>
      </c>
      <c r="AP48" s="70" t="s">
        <v>296</v>
      </c>
      <c r="AQ48" s="70" t="s">
        <v>296</v>
      </c>
      <c r="AR48" s="70" t="s">
        <v>296</v>
      </c>
      <c r="AS48" s="70" t="s">
        <v>296</v>
      </c>
      <c r="AT48" s="70" t="s">
        <v>296</v>
      </c>
      <c r="AU48" s="70" t="s">
        <v>296</v>
      </c>
      <c r="AV48" s="70" t="s">
        <v>296</v>
      </c>
      <c r="AW48" s="70" t="s">
        <v>296</v>
      </c>
      <c r="AX48" s="70" t="s">
        <v>296</v>
      </c>
      <c r="AY48" s="70" t="s">
        <v>296</v>
      </c>
      <c r="AZ48" s="70" t="s">
        <v>296</v>
      </c>
      <c r="BA48" s="70" t="s">
        <v>296</v>
      </c>
      <c r="BB48" s="70" t="s">
        <v>296</v>
      </c>
      <c r="BC48" s="50"/>
      <c r="BD48" s="70" t="s">
        <v>296</v>
      </c>
      <c r="BE48" s="70" t="s">
        <v>296</v>
      </c>
      <c r="BF48" s="70" t="s">
        <v>296</v>
      </c>
      <c r="BG48" s="70" t="s">
        <v>296</v>
      </c>
      <c r="BH48" s="70" t="s">
        <v>296</v>
      </c>
      <c r="BI48" s="70" t="s">
        <v>296</v>
      </c>
      <c r="BJ48" s="70" t="s">
        <v>296</v>
      </c>
      <c r="BK48" s="70" t="s">
        <v>296</v>
      </c>
      <c r="BL48" s="70" t="s">
        <v>296</v>
      </c>
      <c r="BM48" s="70" t="s">
        <v>296</v>
      </c>
      <c r="BN48" s="70" t="s">
        <v>296</v>
      </c>
      <c r="BO48" s="70" t="s">
        <v>296</v>
      </c>
      <c r="BP48" s="70" t="s">
        <v>296</v>
      </c>
      <c r="BQ48" s="70" t="s">
        <v>296</v>
      </c>
      <c r="BR48" s="70" t="s">
        <v>296</v>
      </c>
      <c r="BS48" s="70" t="s">
        <v>296</v>
      </c>
      <c r="BT48" s="70" t="s">
        <v>296</v>
      </c>
      <c r="BU48" s="50"/>
      <c r="BV48" s="70" t="s">
        <v>296</v>
      </c>
      <c r="BW48" s="70" t="s">
        <v>296</v>
      </c>
      <c r="BX48" s="70" t="s">
        <v>296</v>
      </c>
      <c r="BY48" s="70" t="s">
        <v>296</v>
      </c>
      <c r="BZ48" s="70" t="s">
        <v>296</v>
      </c>
      <c r="CA48" s="70" t="s">
        <v>296</v>
      </c>
      <c r="CB48" s="70" t="s">
        <v>296</v>
      </c>
      <c r="CC48" s="70" t="s">
        <v>296</v>
      </c>
      <c r="CD48" s="70" t="s">
        <v>296</v>
      </c>
      <c r="CE48" s="70" t="s">
        <v>296</v>
      </c>
      <c r="CF48" s="70" t="s">
        <v>296</v>
      </c>
      <c r="CG48" s="70" t="s">
        <v>296</v>
      </c>
      <c r="CH48" s="70" t="s">
        <v>296</v>
      </c>
      <c r="CI48" s="70" t="s">
        <v>296</v>
      </c>
      <c r="CJ48" s="70" t="s">
        <v>296</v>
      </c>
      <c r="CK48" s="70" t="s">
        <v>296</v>
      </c>
      <c r="CL48" s="70" t="s">
        <v>296</v>
      </c>
      <c r="CM48" s="50"/>
      <c r="CN48" s="50"/>
    </row>
    <row r="49" spans="1:92" s="14" customFormat="1" ht="15" customHeight="1" x14ac:dyDescent="0.25">
      <c r="A49" s="31"/>
      <c r="B49" s="39"/>
      <c r="C49" s="39"/>
      <c r="D49" s="39"/>
      <c r="E49" s="39"/>
      <c r="F49" s="39"/>
      <c r="G49" s="39">
        <f t="shared" si="11"/>
        <v>0</v>
      </c>
      <c r="H49" s="40">
        <f t="shared" si="12"/>
        <v>0</v>
      </c>
      <c r="I49" s="40">
        <f t="shared" si="9"/>
        <v>0</v>
      </c>
      <c r="J49" s="40">
        <f t="shared" si="13"/>
        <v>0</v>
      </c>
      <c r="K49" s="40">
        <f t="shared" si="14"/>
        <v>0</v>
      </c>
      <c r="N49" s="51"/>
      <c r="O49" s="70" t="s">
        <v>296</v>
      </c>
      <c r="P49" s="70" t="s">
        <v>296</v>
      </c>
      <c r="Q49" s="70" t="s">
        <v>296</v>
      </c>
      <c r="R49" s="70" t="s">
        <v>296</v>
      </c>
      <c r="S49" s="50"/>
      <c r="T49" s="70" t="s">
        <v>296</v>
      </c>
      <c r="U49" s="70" t="s">
        <v>296</v>
      </c>
      <c r="V49" s="70" t="s">
        <v>296</v>
      </c>
      <c r="W49" s="70" t="s">
        <v>296</v>
      </c>
      <c r="X49" s="70" t="s">
        <v>296</v>
      </c>
      <c r="Y49" s="70" t="s">
        <v>296</v>
      </c>
      <c r="Z49" s="70" t="s">
        <v>296</v>
      </c>
      <c r="AA49" s="70" t="s">
        <v>296</v>
      </c>
      <c r="AB49" s="70" t="s">
        <v>296</v>
      </c>
      <c r="AC49" s="70" t="s">
        <v>296</v>
      </c>
      <c r="AD49" s="70" t="s">
        <v>296</v>
      </c>
      <c r="AE49" s="70" t="s">
        <v>296</v>
      </c>
      <c r="AF49" s="70" t="s">
        <v>296</v>
      </c>
      <c r="AG49" s="70" t="s">
        <v>296</v>
      </c>
      <c r="AH49" s="70" t="s">
        <v>296</v>
      </c>
      <c r="AI49" s="70" t="s">
        <v>296</v>
      </c>
      <c r="AJ49" s="70" t="s">
        <v>296</v>
      </c>
      <c r="AK49" s="50"/>
      <c r="AL49" s="70" t="s">
        <v>296</v>
      </c>
      <c r="AM49" s="70" t="s">
        <v>296</v>
      </c>
      <c r="AN49" s="70" t="s">
        <v>296</v>
      </c>
      <c r="AO49" s="70" t="s">
        <v>296</v>
      </c>
      <c r="AP49" s="70" t="s">
        <v>296</v>
      </c>
      <c r="AQ49" s="70" t="s">
        <v>296</v>
      </c>
      <c r="AR49" s="70" t="s">
        <v>296</v>
      </c>
      <c r="AS49" s="70" t="s">
        <v>296</v>
      </c>
      <c r="AT49" s="70" t="s">
        <v>296</v>
      </c>
      <c r="AU49" s="70" t="s">
        <v>296</v>
      </c>
      <c r="AV49" s="70" t="s">
        <v>296</v>
      </c>
      <c r="AW49" s="70" t="s">
        <v>296</v>
      </c>
      <c r="AX49" s="70" t="s">
        <v>296</v>
      </c>
      <c r="AY49" s="70" t="s">
        <v>296</v>
      </c>
      <c r="AZ49" s="70" t="s">
        <v>296</v>
      </c>
      <c r="BA49" s="70" t="s">
        <v>296</v>
      </c>
      <c r="BB49" s="70" t="s">
        <v>296</v>
      </c>
      <c r="BC49" s="50"/>
      <c r="BD49" s="70" t="s">
        <v>296</v>
      </c>
      <c r="BE49" s="70" t="s">
        <v>296</v>
      </c>
      <c r="BF49" s="70" t="s">
        <v>296</v>
      </c>
      <c r="BG49" s="70" t="s">
        <v>296</v>
      </c>
      <c r="BH49" s="70" t="s">
        <v>296</v>
      </c>
      <c r="BI49" s="70" t="s">
        <v>296</v>
      </c>
      <c r="BJ49" s="70" t="s">
        <v>296</v>
      </c>
      <c r="BK49" s="70" t="s">
        <v>296</v>
      </c>
      <c r="BL49" s="70" t="s">
        <v>296</v>
      </c>
      <c r="BM49" s="70" t="s">
        <v>296</v>
      </c>
      <c r="BN49" s="70" t="s">
        <v>296</v>
      </c>
      <c r="BO49" s="70" t="s">
        <v>296</v>
      </c>
      <c r="BP49" s="70" t="s">
        <v>296</v>
      </c>
      <c r="BQ49" s="70" t="s">
        <v>296</v>
      </c>
      <c r="BR49" s="70" t="s">
        <v>296</v>
      </c>
      <c r="BS49" s="70" t="s">
        <v>296</v>
      </c>
      <c r="BT49" s="70" t="s">
        <v>296</v>
      </c>
      <c r="BU49" s="50"/>
      <c r="BV49" s="70" t="s">
        <v>296</v>
      </c>
      <c r="BW49" s="70" t="s">
        <v>296</v>
      </c>
      <c r="BX49" s="70" t="s">
        <v>296</v>
      </c>
      <c r="BY49" s="70" t="s">
        <v>296</v>
      </c>
      <c r="BZ49" s="70" t="s">
        <v>296</v>
      </c>
      <c r="CA49" s="70" t="s">
        <v>296</v>
      </c>
      <c r="CB49" s="70" t="s">
        <v>296</v>
      </c>
      <c r="CC49" s="70" t="s">
        <v>296</v>
      </c>
      <c r="CD49" s="70" t="s">
        <v>296</v>
      </c>
      <c r="CE49" s="70" t="s">
        <v>296</v>
      </c>
      <c r="CF49" s="70" t="s">
        <v>296</v>
      </c>
      <c r="CG49" s="70" t="s">
        <v>296</v>
      </c>
      <c r="CH49" s="70" t="s">
        <v>296</v>
      </c>
      <c r="CI49" s="70" t="s">
        <v>296</v>
      </c>
      <c r="CJ49" s="70" t="s">
        <v>296</v>
      </c>
      <c r="CK49" s="70" t="s">
        <v>296</v>
      </c>
      <c r="CL49" s="70" t="s">
        <v>296</v>
      </c>
      <c r="CM49" s="50"/>
      <c r="CN49" s="50"/>
    </row>
    <row r="50" spans="1:92" s="14" customFormat="1" ht="15" customHeight="1" x14ac:dyDescent="0.25">
      <c r="A50" s="31"/>
      <c r="B50" s="39"/>
      <c r="C50" s="39"/>
      <c r="D50" s="39"/>
      <c r="E50" s="39"/>
      <c r="F50" s="39"/>
      <c r="G50" s="39">
        <f t="shared" si="11"/>
        <v>0</v>
      </c>
      <c r="H50" s="40">
        <f t="shared" si="12"/>
        <v>0</v>
      </c>
      <c r="I50" s="40">
        <f t="shared" si="9"/>
        <v>0</v>
      </c>
      <c r="J50" s="40">
        <f t="shared" si="13"/>
        <v>0</v>
      </c>
      <c r="K50" s="40">
        <f t="shared" si="14"/>
        <v>0</v>
      </c>
      <c r="N50" s="51"/>
      <c r="O50" s="70" t="s">
        <v>296</v>
      </c>
      <c r="P50" s="70" t="s">
        <v>296</v>
      </c>
      <c r="Q50" s="70" t="s">
        <v>296</v>
      </c>
      <c r="R50" s="70" t="s">
        <v>296</v>
      </c>
      <c r="S50" s="50"/>
      <c r="T50" s="70" t="s">
        <v>296</v>
      </c>
      <c r="U50" s="70" t="s">
        <v>296</v>
      </c>
      <c r="V50" s="70" t="s">
        <v>296</v>
      </c>
      <c r="W50" s="70" t="s">
        <v>296</v>
      </c>
      <c r="X50" s="70" t="s">
        <v>296</v>
      </c>
      <c r="Y50" s="70" t="s">
        <v>296</v>
      </c>
      <c r="Z50" s="70" t="s">
        <v>296</v>
      </c>
      <c r="AA50" s="70" t="s">
        <v>296</v>
      </c>
      <c r="AB50" s="70" t="s">
        <v>296</v>
      </c>
      <c r="AC50" s="70" t="s">
        <v>296</v>
      </c>
      <c r="AD50" s="70" t="s">
        <v>296</v>
      </c>
      <c r="AE50" s="70" t="s">
        <v>296</v>
      </c>
      <c r="AF50" s="70" t="s">
        <v>296</v>
      </c>
      <c r="AG50" s="70" t="s">
        <v>296</v>
      </c>
      <c r="AH50" s="70" t="s">
        <v>296</v>
      </c>
      <c r="AI50" s="70" t="s">
        <v>296</v>
      </c>
      <c r="AJ50" s="70" t="s">
        <v>296</v>
      </c>
      <c r="AK50" s="50"/>
      <c r="AL50" s="70" t="s">
        <v>296</v>
      </c>
      <c r="AM50" s="70" t="s">
        <v>296</v>
      </c>
      <c r="AN50" s="70" t="s">
        <v>296</v>
      </c>
      <c r="AO50" s="70" t="s">
        <v>296</v>
      </c>
      <c r="AP50" s="70" t="s">
        <v>296</v>
      </c>
      <c r="AQ50" s="70" t="s">
        <v>296</v>
      </c>
      <c r="AR50" s="70" t="s">
        <v>296</v>
      </c>
      <c r="AS50" s="70" t="s">
        <v>296</v>
      </c>
      <c r="AT50" s="70" t="s">
        <v>296</v>
      </c>
      <c r="AU50" s="70" t="s">
        <v>296</v>
      </c>
      <c r="AV50" s="70" t="s">
        <v>296</v>
      </c>
      <c r="AW50" s="70" t="s">
        <v>296</v>
      </c>
      <c r="AX50" s="70" t="s">
        <v>296</v>
      </c>
      <c r="AY50" s="70" t="s">
        <v>296</v>
      </c>
      <c r="AZ50" s="70" t="s">
        <v>296</v>
      </c>
      <c r="BA50" s="70" t="s">
        <v>296</v>
      </c>
      <c r="BB50" s="70" t="s">
        <v>296</v>
      </c>
      <c r="BC50" s="50"/>
      <c r="BD50" s="70" t="s">
        <v>296</v>
      </c>
      <c r="BE50" s="70" t="s">
        <v>296</v>
      </c>
      <c r="BF50" s="70" t="s">
        <v>296</v>
      </c>
      <c r="BG50" s="70" t="s">
        <v>296</v>
      </c>
      <c r="BH50" s="70" t="s">
        <v>296</v>
      </c>
      <c r="BI50" s="70" t="s">
        <v>296</v>
      </c>
      <c r="BJ50" s="70" t="s">
        <v>296</v>
      </c>
      <c r="BK50" s="70" t="s">
        <v>296</v>
      </c>
      <c r="BL50" s="70" t="s">
        <v>296</v>
      </c>
      <c r="BM50" s="70" t="s">
        <v>296</v>
      </c>
      <c r="BN50" s="70" t="s">
        <v>296</v>
      </c>
      <c r="BO50" s="70" t="s">
        <v>296</v>
      </c>
      <c r="BP50" s="70" t="s">
        <v>296</v>
      </c>
      <c r="BQ50" s="70" t="s">
        <v>296</v>
      </c>
      <c r="BR50" s="70" t="s">
        <v>296</v>
      </c>
      <c r="BS50" s="70" t="s">
        <v>296</v>
      </c>
      <c r="BT50" s="70" t="s">
        <v>296</v>
      </c>
      <c r="BU50" s="50"/>
      <c r="BV50" s="70" t="s">
        <v>296</v>
      </c>
      <c r="BW50" s="70" t="s">
        <v>296</v>
      </c>
      <c r="BX50" s="70" t="s">
        <v>296</v>
      </c>
      <c r="BY50" s="70" t="s">
        <v>296</v>
      </c>
      <c r="BZ50" s="70" t="s">
        <v>296</v>
      </c>
      <c r="CA50" s="70" t="s">
        <v>296</v>
      </c>
      <c r="CB50" s="70" t="s">
        <v>296</v>
      </c>
      <c r="CC50" s="70" t="s">
        <v>296</v>
      </c>
      <c r="CD50" s="70" t="s">
        <v>296</v>
      </c>
      <c r="CE50" s="70" t="s">
        <v>296</v>
      </c>
      <c r="CF50" s="70" t="s">
        <v>296</v>
      </c>
      <c r="CG50" s="70" t="s">
        <v>296</v>
      </c>
      <c r="CH50" s="70" t="s">
        <v>296</v>
      </c>
      <c r="CI50" s="70" t="s">
        <v>296</v>
      </c>
      <c r="CJ50" s="70" t="s">
        <v>296</v>
      </c>
      <c r="CK50" s="70" t="s">
        <v>296</v>
      </c>
      <c r="CL50" s="70" t="s">
        <v>296</v>
      </c>
      <c r="CM50" s="50"/>
      <c r="CN50" s="50"/>
    </row>
    <row r="51" spans="1:92" s="14" customFormat="1" ht="15" customHeight="1" x14ac:dyDescent="0.25">
      <c r="A51" s="31"/>
      <c r="B51" s="39"/>
      <c r="C51" s="39"/>
      <c r="D51" s="39"/>
      <c r="E51" s="39"/>
      <c r="F51" s="39"/>
      <c r="G51" s="39">
        <f t="shared" si="11"/>
        <v>0</v>
      </c>
      <c r="H51" s="40">
        <f t="shared" si="12"/>
        <v>0</v>
      </c>
      <c r="I51" s="40">
        <f t="shared" si="9"/>
        <v>0</v>
      </c>
      <c r="J51" s="40">
        <f t="shared" si="13"/>
        <v>0</v>
      </c>
      <c r="K51" s="40">
        <f t="shared" si="14"/>
        <v>0</v>
      </c>
      <c r="N51" s="51"/>
      <c r="O51" s="70" t="s">
        <v>296</v>
      </c>
      <c r="P51" s="70" t="s">
        <v>296</v>
      </c>
      <c r="Q51" s="70" t="s">
        <v>296</v>
      </c>
      <c r="R51" s="70" t="s">
        <v>296</v>
      </c>
      <c r="S51" s="50"/>
      <c r="T51" s="70" t="s">
        <v>296</v>
      </c>
      <c r="U51" s="70" t="s">
        <v>296</v>
      </c>
      <c r="V51" s="70" t="s">
        <v>296</v>
      </c>
      <c r="W51" s="70" t="s">
        <v>296</v>
      </c>
      <c r="X51" s="70" t="s">
        <v>296</v>
      </c>
      <c r="Y51" s="70" t="s">
        <v>296</v>
      </c>
      <c r="Z51" s="70" t="s">
        <v>296</v>
      </c>
      <c r="AA51" s="70" t="s">
        <v>296</v>
      </c>
      <c r="AB51" s="70" t="s">
        <v>296</v>
      </c>
      <c r="AC51" s="70" t="s">
        <v>296</v>
      </c>
      <c r="AD51" s="70" t="s">
        <v>296</v>
      </c>
      <c r="AE51" s="70" t="s">
        <v>296</v>
      </c>
      <c r="AF51" s="70" t="s">
        <v>296</v>
      </c>
      <c r="AG51" s="70" t="s">
        <v>296</v>
      </c>
      <c r="AH51" s="70" t="s">
        <v>296</v>
      </c>
      <c r="AI51" s="70" t="s">
        <v>296</v>
      </c>
      <c r="AJ51" s="70" t="s">
        <v>296</v>
      </c>
      <c r="AK51" s="50"/>
      <c r="AL51" s="70" t="s">
        <v>296</v>
      </c>
      <c r="AM51" s="70" t="s">
        <v>296</v>
      </c>
      <c r="AN51" s="70" t="s">
        <v>296</v>
      </c>
      <c r="AO51" s="70" t="s">
        <v>296</v>
      </c>
      <c r="AP51" s="70" t="s">
        <v>296</v>
      </c>
      <c r="AQ51" s="70" t="s">
        <v>296</v>
      </c>
      <c r="AR51" s="70" t="s">
        <v>296</v>
      </c>
      <c r="AS51" s="70" t="s">
        <v>296</v>
      </c>
      <c r="AT51" s="70" t="s">
        <v>296</v>
      </c>
      <c r="AU51" s="70" t="s">
        <v>296</v>
      </c>
      <c r="AV51" s="70" t="s">
        <v>296</v>
      </c>
      <c r="AW51" s="70" t="s">
        <v>296</v>
      </c>
      <c r="AX51" s="70" t="s">
        <v>296</v>
      </c>
      <c r="AY51" s="70" t="s">
        <v>296</v>
      </c>
      <c r="AZ51" s="70" t="s">
        <v>296</v>
      </c>
      <c r="BA51" s="70" t="s">
        <v>296</v>
      </c>
      <c r="BB51" s="70" t="s">
        <v>296</v>
      </c>
      <c r="BC51" s="50"/>
      <c r="BD51" s="70" t="s">
        <v>296</v>
      </c>
      <c r="BE51" s="70" t="s">
        <v>296</v>
      </c>
      <c r="BF51" s="70" t="s">
        <v>296</v>
      </c>
      <c r="BG51" s="70" t="s">
        <v>296</v>
      </c>
      <c r="BH51" s="70" t="s">
        <v>296</v>
      </c>
      <c r="BI51" s="70" t="s">
        <v>296</v>
      </c>
      <c r="BJ51" s="70" t="s">
        <v>296</v>
      </c>
      <c r="BK51" s="70" t="s">
        <v>296</v>
      </c>
      <c r="BL51" s="70" t="s">
        <v>296</v>
      </c>
      <c r="BM51" s="70" t="s">
        <v>296</v>
      </c>
      <c r="BN51" s="70" t="s">
        <v>296</v>
      </c>
      <c r="BO51" s="70" t="s">
        <v>296</v>
      </c>
      <c r="BP51" s="70" t="s">
        <v>296</v>
      </c>
      <c r="BQ51" s="70" t="s">
        <v>296</v>
      </c>
      <c r="BR51" s="70" t="s">
        <v>296</v>
      </c>
      <c r="BS51" s="70" t="s">
        <v>296</v>
      </c>
      <c r="BT51" s="70" t="s">
        <v>296</v>
      </c>
      <c r="BU51" s="50"/>
      <c r="BV51" s="70" t="s">
        <v>296</v>
      </c>
      <c r="BW51" s="70" t="s">
        <v>296</v>
      </c>
      <c r="BX51" s="70" t="s">
        <v>296</v>
      </c>
      <c r="BY51" s="70" t="s">
        <v>296</v>
      </c>
      <c r="BZ51" s="70" t="s">
        <v>296</v>
      </c>
      <c r="CA51" s="70" t="s">
        <v>296</v>
      </c>
      <c r="CB51" s="70" t="s">
        <v>296</v>
      </c>
      <c r="CC51" s="70" t="s">
        <v>296</v>
      </c>
      <c r="CD51" s="70" t="s">
        <v>296</v>
      </c>
      <c r="CE51" s="70" t="s">
        <v>296</v>
      </c>
      <c r="CF51" s="70" t="s">
        <v>296</v>
      </c>
      <c r="CG51" s="70" t="s">
        <v>296</v>
      </c>
      <c r="CH51" s="70" t="s">
        <v>296</v>
      </c>
      <c r="CI51" s="70" t="s">
        <v>296</v>
      </c>
      <c r="CJ51" s="70" t="s">
        <v>296</v>
      </c>
      <c r="CK51" s="70" t="s">
        <v>296</v>
      </c>
      <c r="CL51" s="70" t="s">
        <v>296</v>
      </c>
      <c r="CM51" s="50"/>
      <c r="CN51" s="50"/>
    </row>
    <row r="52" spans="1:92" s="14" customFormat="1" ht="15" customHeight="1" x14ac:dyDescent="0.25">
      <c r="A52" s="31"/>
      <c r="B52" s="39"/>
      <c r="C52" s="39"/>
      <c r="D52" s="39"/>
      <c r="E52" s="39"/>
      <c r="F52" s="39"/>
      <c r="G52" s="39">
        <f t="shared" si="11"/>
        <v>0</v>
      </c>
      <c r="H52" s="40">
        <f t="shared" si="12"/>
        <v>0</v>
      </c>
      <c r="I52" s="40">
        <f t="shared" si="9"/>
        <v>0</v>
      </c>
      <c r="J52" s="40">
        <f t="shared" si="13"/>
        <v>0</v>
      </c>
      <c r="K52" s="40">
        <f t="shared" si="14"/>
        <v>0</v>
      </c>
      <c r="N52" s="51"/>
      <c r="O52" s="70" t="s">
        <v>296</v>
      </c>
      <c r="P52" s="70" t="s">
        <v>296</v>
      </c>
      <c r="Q52" s="70" t="s">
        <v>296</v>
      </c>
      <c r="R52" s="70" t="s">
        <v>296</v>
      </c>
      <c r="S52" s="50"/>
      <c r="T52" s="70" t="s">
        <v>296</v>
      </c>
      <c r="U52" s="70" t="s">
        <v>296</v>
      </c>
      <c r="V52" s="70" t="s">
        <v>296</v>
      </c>
      <c r="W52" s="70" t="s">
        <v>296</v>
      </c>
      <c r="X52" s="70" t="s">
        <v>296</v>
      </c>
      <c r="Y52" s="70" t="s">
        <v>296</v>
      </c>
      <c r="Z52" s="70" t="s">
        <v>296</v>
      </c>
      <c r="AA52" s="70" t="s">
        <v>296</v>
      </c>
      <c r="AB52" s="70" t="s">
        <v>296</v>
      </c>
      <c r="AC52" s="70" t="s">
        <v>296</v>
      </c>
      <c r="AD52" s="70" t="s">
        <v>296</v>
      </c>
      <c r="AE52" s="70" t="s">
        <v>296</v>
      </c>
      <c r="AF52" s="70" t="s">
        <v>296</v>
      </c>
      <c r="AG52" s="70" t="s">
        <v>296</v>
      </c>
      <c r="AH52" s="70" t="s">
        <v>296</v>
      </c>
      <c r="AI52" s="70" t="s">
        <v>296</v>
      </c>
      <c r="AJ52" s="70" t="s">
        <v>296</v>
      </c>
      <c r="AK52" s="50"/>
      <c r="AL52" s="70" t="s">
        <v>296</v>
      </c>
      <c r="AM52" s="70" t="s">
        <v>296</v>
      </c>
      <c r="AN52" s="70" t="s">
        <v>296</v>
      </c>
      <c r="AO52" s="70" t="s">
        <v>296</v>
      </c>
      <c r="AP52" s="70" t="s">
        <v>296</v>
      </c>
      <c r="AQ52" s="70" t="s">
        <v>296</v>
      </c>
      <c r="AR52" s="70" t="s">
        <v>296</v>
      </c>
      <c r="AS52" s="70" t="s">
        <v>296</v>
      </c>
      <c r="AT52" s="70" t="s">
        <v>296</v>
      </c>
      <c r="AU52" s="70" t="s">
        <v>296</v>
      </c>
      <c r="AV52" s="70" t="s">
        <v>296</v>
      </c>
      <c r="AW52" s="70" t="s">
        <v>296</v>
      </c>
      <c r="AX52" s="70" t="s">
        <v>296</v>
      </c>
      <c r="AY52" s="70" t="s">
        <v>296</v>
      </c>
      <c r="AZ52" s="70" t="s">
        <v>296</v>
      </c>
      <c r="BA52" s="70" t="s">
        <v>296</v>
      </c>
      <c r="BB52" s="70" t="s">
        <v>296</v>
      </c>
      <c r="BC52" s="50"/>
      <c r="BD52" s="70" t="s">
        <v>296</v>
      </c>
      <c r="BE52" s="70" t="s">
        <v>296</v>
      </c>
      <c r="BF52" s="70" t="s">
        <v>296</v>
      </c>
      <c r="BG52" s="70" t="s">
        <v>296</v>
      </c>
      <c r="BH52" s="70" t="s">
        <v>296</v>
      </c>
      <c r="BI52" s="70" t="s">
        <v>296</v>
      </c>
      <c r="BJ52" s="70" t="s">
        <v>296</v>
      </c>
      <c r="BK52" s="70" t="s">
        <v>296</v>
      </c>
      <c r="BL52" s="70" t="s">
        <v>296</v>
      </c>
      <c r="BM52" s="70" t="s">
        <v>296</v>
      </c>
      <c r="BN52" s="70" t="s">
        <v>296</v>
      </c>
      <c r="BO52" s="70" t="s">
        <v>296</v>
      </c>
      <c r="BP52" s="70" t="s">
        <v>296</v>
      </c>
      <c r="BQ52" s="70" t="s">
        <v>296</v>
      </c>
      <c r="BR52" s="70" t="s">
        <v>296</v>
      </c>
      <c r="BS52" s="70" t="s">
        <v>296</v>
      </c>
      <c r="BT52" s="70" t="s">
        <v>296</v>
      </c>
      <c r="BU52" s="50"/>
      <c r="BV52" s="70" t="s">
        <v>296</v>
      </c>
      <c r="BW52" s="70" t="s">
        <v>296</v>
      </c>
      <c r="BX52" s="70" t="s">
        <v>296</v>
      </c>
      <c r="BY52" s="70" t="s">
        <v>296</v>
      </c>
      <c r="BZ52" s="70" t="s">
        <v>296</v>
      </c>
      <c r="CA52" s="70" t="s">
        <v>296</v>
      </c>
      <c r="CB52" s="70" t="s">
        <v>296</v>
      </c>
      <c r="CC52" s="70" t="s">
        <v>296</v>
      </c>
      <c r="CD52" s="70" t="s">
        <v>296</v>
      </c>
      <c r="CE52" s="70" t="s">
        <v>296</v>
      </c>
      <c r="CF52" s="70" t="s">
        <v>296</v>
      </c>
      <c r="CG52" s="70" t="s">
        <v>296</v>
      </c>
      <c r="CH52" s="70" t="s">
        <v>296</v>
      </c>
      <c r="CI52" s="70" t="s">
        <v>296</v>
      </c>
      <c r="CJ52" s="70" t="s">
        <v>296</v>
      </c>
      <c r="CK52" s="70" t="s">
        <v>296</v>
      </c>
      <c r="CL52" s="70" t="s">
        <v>296</v>
      </c>
      <c r="CM52" s="50"/>
      <c r="CN52" s="50"/>
    </row>
    <row r="53" spans="1:92" s="14" customFormat="1" ht="15" customHeight="1" x14ac:dyDescent="0.25">
      <c r="A53" s="31"/>
      <c r="B53" s="39"/>
      <c r="C53" s="39"/>
      <c r="D53" s="39"/>
      <c r="E53" s="39"/>
      <c r="F53" s="39"/>
      <c r="G53" s="39">
        <f t="shared" si="11"/>
        <v>0</v>
      </c>
      <c r="H53" s="40">
        <f t="shared" si="12"/>
        <v>0</v>
      </c>
      <c r="I53" s="40">
        <f t="shared" si="9"/>
        <v>0</v>
      </c>
      <c r="J53" s="40">
        <f t="shared" si="13"/>
        <v>0</v>
      </c>
      <c r="K53" s="40">
        <f t="shared" si="14"/>
        <v>0</v>
      </c>
      <c r="N53" s="51"/>
      <c r="O53" s="70" t="s">
        <v>296</v>
      </c>
      <c r="P53" s="70" t="s">
        <v>296</v>
      </c>
      <c r="Q53" s="70" t="s">
        <v>296</v>
      </c>
      <c r="R53" s="70" t="s">
        <v>296</v>
      </c>
      <c r="S53" s="50"/>
      <c r="T53" s="70">
        <v>15</v>
      </c>
      <c r="U53" s="70">
        <v>15</v>
      </c>
      <c r="V53" s="70">
        <v>15</v>
      </c>
      <c r="W53" s="70" t="s">
        <v>296</v>
      </c>
      <c r="X53" s="70" t="s">
        <v>296</v>
      </c>
      <c r="Y53" s="70" t="s">
        <v>296</v>
      </c>
      <c r="Z53" s="70" t="s">
        <v>296</v>
      </c>
      <c r="AA53" s="70" t="s">
        <v>296</v>
      </c>
      <c r="AB53" s="70" t="s">
        <v>296</v>
      </c>
      <c r="AC53" s="70" t="s">
        <v>296</v>
      </c>
      <c r="AD53" s="70" t="s">
        <v>296</v>
      </c>
      <c r="AE53" s="70" t="s">
        <v>296</v>
      </c>
      <c r="AF53" s="70" t="s">
        <v>296</v>
      </c>
      <c r="AG53" s="70" t="s">
        <v>296</v>
      </c>
      <c r="AH53" s="70" t="s">
        <v>296</v>
      </c>
      <c r="AI53" s="70" t="s">
        <v>296</v>
      </c>
      <c r="AJ53" s="70" t="s">
        <v>296</v>
      </c>
      <c r="AK53" s="50"/>
      <c r="AL53" s="70">
        <v>15</v>
      </c>
      <c r="AM53" s="70">
        <v>15</v>
      </c>
      <c r="AN53" s="70" t="s">
        <v>296</v>
      </c>
      <c r="AO53" s="70" t="s">
        <v>296</v>
      </c>
      <c r="AP53" s="70" t="s">
        <v>296</v>
      </c>
      <c r="AQ53" s="70" t="s">
        <v>296</v>
      </c>
      <c r="AR53" s="70" t="s">
        <v>296</v>
      </c>
      <c r="AS53" s="70" t="s">
        <v>296</v>
      </c>
      <c r="AT53" s="70" t="s">
        <v>296</v>
      </c>
      <c r="AU53" s="70" t="s">
        <v>296</v>
      </c>
      <c r="AV53" s="70" t="s">
        <v>296</v>
      </c>
      <c r="AW53" s="70" t="s">
        <v>296</v>
      </c>
      <c r="AX53" s="70" t="s">
        <v>296</v>
      </c>
      <c r="AY53" s="70" t="s">
        <v>296</v>
      </c>
      <c r="AZ53" s="70" t="s">
        <v>296</v>
      </c>
      <c r="BA53" s="70" t="s">
        <v>296</v>
      </c>
      <c r="BB53" s="70" t="s">
        <v>296</v>
      </c>
      <c r="BC53" s="50"/>
      <c r="BD53" s="70">
        <v>15</v>
      </c>
      <c r="BE53" s="70">
        <v>15</v>
      </c>
      <c r="BF53" s="70" t="s">
        <v>296</v>
      </c>
      <c r="BG53" s="70" t="s">
        <v>296</v>
      </c>
      <c r="BH53" s="70" t="s">
        <v>296</v>
      </c>
      <c r="BI53" s="70" t="s">
        <v>296</v>
      </c>
      <c r="BJ53" s="70" t="s">
        <v>296</v>
      </c>
      <c r="BK53" s="70" t="s">
        <v>296</v>
      </c>
      <c r="BL53" s="70" t="s">
        <v>296</v>
      </c>
      <c r="BM53" s="70" t="s">
        <v>296</v>
      </c>
      <c r="BN53" s="70" t="s">
        <v>296</v>
      </c>
      <c r="BO53" s="70" t="s">
        <v>296</v>
      </c>
      <c r="BP53" s="70" t="s">
        <v>296</v>
      </c>
      <c r="BQ53" s="70" t="s">
        <v>296</v>
      </c>
      <c r="BR53" s="70" t="s">
        <v>296</v>
      </c>
      <c r="BS53" s="70" t="s">
        <v>296</v>
      </c>
      <c r="BT53" s="70" t="s">
        <v>296</v>
      </c>
      <c r="BU53" s="50"/>
      <c r="BV53" s="70">
        <v>15</v>
      </c>
      <c r="BW53" s="70">
        <v>15</v>
      </c>
      <c r="BX53" s="70">
        <v>15</v>
      </c>
      <c r="BY53" s="70" t="s">
        <v>296</v>
      </c>
      <c r="BZ53" s="70" t="s">
        <v>296</v>
      </c>
      <c r="CA53" s="70" t="s">
        <v>296</v>
      </c>
      <c r="CB53" s="70" t="s">
        <v>296</v>
      </c>
      <c r="CC53" s="70" t="s">
        <v>296</v>
      </c>
      <c r="CD53" s="70" t="s">
        <v>296</v>
      </c>
      <c r="CE53" s="70" t="s">
        <v>296</v>
      </c>
      <c r="CF53" s="70" t="s">
        <v>296</v>
      </c>
      <c r="CG53" s="70" t="s">
        <v>296</v>
      </c>
      <c r="CH53" s="70" t="s">
        <v>296</v>
      </c>
      <c r="CI53" s="70" t="s">
        <v>296</v>
      </c>
      <c r="CJ53" s="70" t="s">
        <v>296</v>
      </c>
      <c r="CK53" s="70" t="s">
        <v>296</v>
      </c>
      <c r="CL53" s="70" t="s">
        <v>296</v>
      </c>
      <c r="CM53" s="50"/>
      <c r="CN53" s="50"/>
    </row>
    <row r="54" spans="1:92" s="14" customFormat="1" ht="15" customHeight="1" x14ac:dyDescent="0.25">
      <c r="A54" s="31"/>
      <c r="B54" s="39"/>
      <c r="C54" s="39"/>
      <c r="D54" s="39"/>
      <c r="E54" s="39"/>
      <c r="F54" s="39"/>
      <c r="G54" s="39">
        <f t="shared" si="11"/>
        <v>0</v>
      </c>
      <c r="H54" s="40">
        <f t="shared" si="12"/>
        <v>0</v>
      </c>
      <c r="I54" s="40">
        <f t="shared" si="9"/>
        <v>0</v>
      </c>
      <c r="J54" s="40">
        <f t="shared" si="13"/>
        <v>0</v>
      </c>
      <c r="K54" s="40">
        <f t="shared" si="14"/>
        <v>0</v>
      </c>
      <c r="N54" s="51"/>
      <c r="O54" s="70" t="s">
        <v>296</v>
      </c>
      <c r="P54" s="70" t="s">
        <v>296</v>
      </c>
      <c r="Q54" s="70" t="s">
        <v>296</v>
      </c>
      <c r="R54" s="70" t="s">
        <v>296</v>
      </c>
      <c r="S54" s="50"/>
      <c r="T54" s="70" t="s">
        <v>296</v>
      </c>
      <c r="U54" s="70" t="s">
        <v>296</v>
      </c>
      <c r="V54" s="70" t="s">
        <v>296</v>
      </c>
      <c r="W54" s="70" t="s">
        <v>296</v>
      </c>
      <c r="X54" s="70" t="s">
        <v>296</v>
      </c>
      <c r="Y54" s="70" t="s">
        <v>296</v>
      </c>
      <c r="Z54" s="70" t="s">
        <v>296</v>
      </c>
      <c r="AA54" s="70" t="s">
        <v>296</v>
      </c>
      <c r="AB54" s="70" t="s">
        <v>296</v>
      </c>
      <c r="AC54" s="70" t="s">
        <v>296</v>
      </c>
      <c r="AD54" s="70" t="s">
        <v>296</v>
      </c>
      <c r="AE54" s="70" t="s">
        <v>296</v>
      </c>
      <c r="AF54" s="70" t="s">
        <v>296</v>
      </c>
      <c r="AG54" s="70" t="s">
        <v>296</v>
      </c>
      <c r="AH54" s="70" t="s">
        <v>296</v>
      </c>
      <c r="AI54" s="70" t="s">
        <v>296</v>
      </c>
      <c r="AJ54" s="70" t="s">
        <v>296</v>
      </c>
      <c r="AK54" s="50"/>
      <c r="AL54" s="70" t="s">
        <v>296</v>
      </c>
      <c r="AM54" s="70" t="s">
        <v>296</v>
      </c>
      <c r="AN54" s="70" t="s">
        <v>296</v>
      </c>
      <c r="AO54" s="70" t="s">
        <v>296</v>
      </c>
      <c r="AP54" s="70" t="s">
        <v>296</v>
      </c>
      <c r="AQ54" s="70" t="s">
        <v>296</v>
      </c>
      <c r="AR54" s="70" t="s">
        <v>296</v>
      </c>
      <c r="AS54" s="70" t="s">
        <v>296</v>
      </c>
      <c r="AT54" s="70" t="s">
        <v>296</v>
      </c>
      <c r="AU54" s="70" t="s">
        <v>296</v>
      </c>
      <c r="AV54" s="70" t="s">
        <v>296</v>
      </c>
      <c r="AW54" s="70" t="s">
        <v>296</v>
      </c>
      <c r="AX54" s="70" t="s">
        <v>296</v>
      </c>
      <c r="AY54" s="70" t="s">
        <v>296</v>
      </c>
      <c r="AZ54" s="70" t="s">
        <v>296</v>
      </c>
      <c r="BA54" s="70" t="s">
        <v>296</v>
      </c>
      <c r="BB54" s="70" t="s">
        <v>296</v>
      </c>
      <c r="BC54" s="50"/>
      <c r="BD54" s="70" t="s">
        <v>296</v>
      </c>
      <c r="BE54" s="70" t="s">
        <v>296</v>
      </c>
      <c r="BF54" s="70" t="s">
        <v>296</v>
      </c>
      <c r="BG54" s="70" t="s">
        <v>296</v>
      </c>
      <c r="BH54" s="70" t="s">
        <v>296</v>
      </c>
      <c r="BI54" s="70" t="s">
        <v>296</v>
      </c>
      <c r="BJ54" s="70" t="s">
        <v>296</v>
      </c>
      <c r="BK54" s="70" t="s">
        <v>296</v>
      </c>
      <c r="BL54" s="70" t="s">
        <v>296</v>
      </c>
      <c r="BM54" s="70" t="s">
        <v>296</v>
      </c>
      <c r="BN54" s="70" t="s">
        <v>296</v>
      </c>
      <c r="BO54" s="70" t="s">
        <v>296</v>
      </c>
      <c r="BP54" s="70" t="s">
        <v>296</v>
      </c>
      <c r="BQ54" s="70" t="s">
        <v>296</v>
      </c>
      <c r="BR54" s="70" t="s">
        <v>296</v>
      </c>
      <c r="BS54" s="70" t="s">
        <v>296</v>
      </c>
      <c r="BT54" s="70" t="s">
        <v>296</v>
      </c>
      <c r="BU54" s="50"/>
      <c r="BV54" s="70" t="s">
        <v>296</v>
      </c>
      <c r="BW54" s="70" t="s">
        <v>296</v>
      </c>
      <c r="BX54" s="70" t="s">
        <v>296</v>
      </c>
      <c r="BY54" s="70" t="s">
        <v>296</v>
      </c>
      <c r="BZ54" s="70" t="s">
        <v>296</v>
      </c>
      <c r="CA54" s="70" t="s">
        <v>296</v>
      </c>
      <c r="CB54" s="70" t="s">
        <v>296</v>
      </c>
      <c r="CC54" s="70" t="s">
        <v>296</v>
      </c>
      <c r="CD54" s="70" t="s">
        <v>296</v>
      </c>
      <c r="CE54" s="70" t="s">
        <v>296</v>
      </c>
      <c r="CF54" s="70" t="s">
        <v>296</v>
      </c>
      <c r="CG54" s="70" t="s">
        <v>296</v>
      </c>
      <c r="CH54" s="70" t="s">
        <v>296</v>
      </c>
      <c r="CI54" s="70" t="s">
        <v>296</v>
      </c>
      <c r="CJ54" s="70" t="s">
        <v>296</v>
      </c>
      <c r="CK54" s="70" t="s">
        <v>296</v>
      </c>
      <c r="CL54" s="70" t="s">
        <v>296</v>
      </c>
      <c r="CM54" s="50"/>
      <c r="CN54" s="50"/>
    </row>
    <row r="55" spans="1:92" s="14" customFormat="1" ht="15" customHeight="1" x14ac:dyDescent="0.25">
      <c r="A55" s="31"/>
      <c r="B55" s="39"/>
      <c r="C55" s="39"/>
      <c r="D55" s="39"/>
      <c r="E55" s="39"/>
      <c r="F55" s="39"/>
      <c r="G55" s="39">
        <f t="shared" si="11"/>
        <v>0</v>
      </c>
      <c r="H55" s="40">
        <f t="shared" si="12"/>
        <v>0</v>
      </c>
      <c r="I55" s="40">
        <f t="shared" si="9"/>
        <v>0</v>
      </c>
      <c r="J55" s="40">
        <f t="shared" si="13"/>
        <v>0</v>
      </c>
      <c r="K55" s="40">
        <f t="shared" si="14"/>
        <v>0</v>
      </c>
      <c r="N55" s="51"/>
      <c r="O55" s="70" t="s">
        <v>296</v>
      </c>
      <c r="P55" s="70" t="s">
        <v>296</v>
      </c>
      <c r="Q55" s="70" t="s">
        <v>296</v>
      </c>
      <c r="R55" s="70" t="s">
        <v>296</v>
      </c>
      <c r="S55" s="50"/>
      <c r="T55" s="70" t="s">
        <v>296</v>
      </c>
      <c r="U55" s="70" t="s">
        <v>296</v>
      </c>
      <c r="V55" s="70" t="s">
        <v>296</v>
      </c>
      <c r="W55" s="70" t="s">
        <v>296</v>
      </c>
      <c r="X55" s="70" t="s">
        <v>296</v>
      </c>
      <c r="Y55" s="70" t="s">
        <v>296</v>
      </c>
      <c r="Z55" s="70" t="s">
        <v>296</v>
      </c>
      <c r="AA55" s="70" t="s">
        <v>296</v>
      </c>
      <c r="AB55" s="70" t="s">
        <v>296</v>
      </c>
      <c r="AC55" s="70" t="s">
        <v>296</v>
      </c>
      <c r="AD55" s="70" t="s">
        <v>296</v>
      </c>
      <c r="AE55" s="70" t="s">
        <v>296</v>
      </c>
      <c r="AF55" s="70" t="s">
        <v>296</v>
      </c>
      <c r="AG55" s="70" t="s">
        <v>296</v>
      </c>
      <c r="AH55" s="70" t="s">
        <v>296</v>
      </c>
      <c r="AI55" s="70" t="s">
        <v>296</v>
      </c>
      <c r="AJ55" s="70" t="s">
        <v>296</v>
      </c>
      <c r="AK55" s="50"/>
      <c r="AL55" s="70" t="s">
        <v>296</v>
      </c>
      <c r="AM55" s="70" t="s">
        <v>296</v>
      </c>
      <c r="AN55" s="70" t="s">
        <v>296</v>
      </c>
      <c r="AO55" s="70" t="s">
        <v>296</v>
      </c>
      <c r="AP55" s="70" t="s">
        <v>296</v>
      </c>
      <c r="AQ55" s="70" t="s">
        <v>296</v>
      </c>
      <c r="AR55" s="70" t="s">
        <v>296</v>
      </c>
      <c r="AS55" s="70" t="s">
        <v>296</v>
      </c>
      <c r="AT55" s="70" t="s">
        <v>296</v>
      </c>
      <c r="AU55" s="70" t="s">
        <v>296</v>
      </c>
      <c r="AV55" s="70" t="s">
        <v>296</v>
      </c>
      <c r="AW55" s="70" t="s">
        <v>296</v>
      </c>
      <c r="AX55" s="70" t="s">
        <v>296</v>
      </c>
      <c r="AY55" s="70" t="s">
        <v>296</v>
      </c>
      <c r="AZ55" s="70" t="s">
        <v>296</v>
      </c>
      <c r="BA55" s="70" t="s">
        <v>296</v>
      </c>
      <c r="BB55" s="70" t="s">
        <v>296</v>
      </c>
      <c r="BC55" s="50"/>
      <c r="BD55" s="70" t="s">
        <v>296</v>
      </c>
      <c r="BE55" s="70" t="s">
        <v>296</v>
      </c>
      <c r="BF55" s="70" t="s">
        <v>296</v>
      </c>
      <c r="BG55" s="70" t="s">
        <v>296</v>
      </c>
      <c r="BH55" s="70" t="s">
        <v>296</v>
      </c>
      <c r="BI55" s="70" t="s">
        <v>296</v>
      </c>
      <c r="BJ55" s="70" t="s">
        <v>296</v>
      </c>
      <c r="BK55" s="70" t="s">
        <v>296</v>
      </c>
      <c r="BL55" s="70" t="s">
        <v>296</v>
      </c>
      <c r="BM55" s="70" t="s">
        <v>296</v>
      </c>
      <c r="BN55" s="70" t="s">
        <v>296</v>
      </c>
      <c r="BO55" s="70" t="s">
        <v>296</v>
      </c>
      <c r="BP55" s="70" t="s">
        <v>296</v>
      </c>
      <c r="BQ55" s="70" t="s">
        <v>296</v>
      </c>
      <c r="BR55" s="70" t="s">
        <v>296</v>
      </c>
      <c r="BS55" s="70" t="s">
        <v>296</v>
      </c>
      <c r="BT55" s="70" t="s">
        <v>296</v>
      </c>
      <c r="BU55" s="50"/>
      <c r="BV55" s="70" t="s">
        <v>296</v>
      </c>
      <c r="BW55" s="70" t="s">
        <v>296</v>
      </c>
      <c r="BX55" s="70" t="s">
        <v>296</v>
      </c>
      <c r="BY55" s="70" t="s">
        <v>296</v>
      </c>
      <c r="BZ55" s="70" t="s">
        <v>296</v>
      </c>
      <c r="CA55" s="70" t="s">
        <v>296</v>
      </c>
      <c r="CB55" s="70" t="s">
        <v>296</v>
      </c>
      <c r="CC55" s="70" t="s">
        <v>296</v>
      </c>
      <c r="CD55" s="70" t="s">
        <v>296</v>
      </c>
      <c r="CE55" s="70" t="s">
        <v>296</v>
      </c>
      <c r="CF55" s="70" t="s">
        <v>296</v>
      </c>
      <c r="CG55" s="70" t="s">
        <v>296</v>
      </c>
      <c r="CH55" s="70" t="s">
        <v>296</v>
      </c>
      <c r="CI55" s="70" t="s">
        <v>296</v>
      </c>
      <c r="CJ55" s="70" t="s">
        <v>296</v>
      </c>
      <c r="CK55" s="70" t="s">
        <v>296</v>
      </c>
      <c r="CL55" s="70" t="s">
        <v>296</v>
      </c>
      <c r="CM55" s="50"/>
      <c r="CN55" s="50"/>
    </row>
    <row r="56" spans="1:92" s="14" customFormat="1" ht="15" customHeight="1" x14ac:dyDescent="0.25">
      <c r="A56" s="31"/>
      <c r="B56" s="39"/>
      <c r="C56" s="39"/>
      <c r="D56" s="39"/>
      <c r="E56" s="39"/>
      <c r="F56" s="39"/>
      <c r="G56" s="39">
        <f t="shared" si="11"/>
        <v>0</v>
      </c>
      <c r="H56" s="40">
        <f t="shared" si="12"/>
        <v>0</v>
      </c>
      <c r="I56" s="40">
        <f t="shared" si="9"/>
        <v>0</v>
      </c>
      <c r="J56" s="40">
        <f t="shared" si="13"/>
        <v>0</v>
      </c>
      <c r="K56" s="40">
        <f t="shared" si="14"/>
        <v>0</v>
      </c>
      <c r="N56" s="51"/>
      <c r="O56" s="70" t="s">
        <v>296</v>
      </c>
      <c r="P56" s="70" t="s">
        <v>296</v>
      </c>
      <c r="Q56" s="70" t="s">
        <v>296</v>
      </c>
      <c r="R56" s="70" t="s">
        <v>296</v>
      </c>
      <c r="S56" s="50"/>
      <c r="T56" s="70" t="s">
        <v>296</v>
      </c>
      <c r="U56" s="70" t="s">
        <v>296</v>
      </c>
      <c r="V56" s="70" t="s">
        <v>296</v>
      </c>
      <c r="W56" s="70" t="s">
        <v>296</v>
      </c>
      <c r="X56" s="70" t="s">
        <v>296</v>
      </c>
      <c r="Y56" s="70" t="s">
        <v>296</v>
      </c>
      <c r="Z56" s="70" t="s">
        <v>296</v>
      </c>
      <c r="AA56" s="70" t="s">
        <v>296</v>
      </c>
      <c r="AB56" s="70" t="s">
        <v>296</v>
      </c>
      <c r="AC56" s="70" t="s">
        <v>296</v>
      </c>
      <c r="AD56" s="70" t="s">
        <v>296</v>
      </c>
      <c r="AE56" s="70" t="s">
        <v>296</v>
      </c>
      <c r="AF56" s="70" t="s">
        <v>296</v>
      </c>
      <c r="AG56" s="70" t="s">
        <v>296</v>
      </c>
      <c r="AH56" s="70" t="s">
        <v>296</v>
      </c>
      <c r="AI56" s="70" t="s">
        <v>296</v>
      </c>
      <c r="AJ56" s="70" t="s">
        <v>296</v>
      </c>
      <c r="AK56" s="50"/>
      <c r="AL56" s="70" t="s">
        <v>296</v>
      </c>
      <c r="AM56" s="70" t="s">
        <v>296</v>
      </c>
      <c r="AN56" s="70" t="s">
        <v>296</v>
      </c>
      <c r="AO56" s="70" t="s">
        <v>296</v>
      </c>
      <c r="AP56" s="70" t="s">
        <v>296</v>
      </c>
      <c r="AQ56" s="70" t="s">
        <v>296</v>
      </c>
      <c r="AR56" s="70" t="s">
        <v>296</v>
      </c>
      <c r="AS56" s="70" t="s">
        <v>296</v>
      </c>
      <c r="AT56" s="70" t="s">
        <v>296</v>
      </c>
      <c r="AU56" s="70" t="s">
        <v>296</v>
      </c>
      <c r="AV56" s="70" t="s">
        <v>296</v>
      </c>
      <c r="AW56" s="70" t="s">
        <v>296</v>
      </c>
      <c r="AX56" s="70" t="s">
        <v>296</v>
      </c>
      <c r="AY56" s="70" t="s">
        <v>296</v>
      </c>
      <c r="AZ56" s="70" t="s">
        <v>296</v>
      </c>
      <c r="BA56" s="70" t="s">
        <v>296</v>
      </c>
      <c r="BB56" s="70" t="s">
        <v>296</v>
      </c>
      <c r="BC56" s="50"/>
      <c r="BD56" s="70" t="s">
        <v>296</v>
      </c>
      <c r="BE56" s="70" t="s">
        <v>296</v>
      </c>
      <c r="BF56" s="70" t="s">
        <v>296</v>
      </c>
      <c r="BG56" s="70" t="s">
        <v>296</v>
      </c>
      <c r="BH56" s="70" t="s">
        <v>296</v>
      </c>
      <c r="BI56" s="70" t="s">
        <v>296</v>
      </c>
      <c r="BJ56" s="70" t="s">
        <v>296</v>
      </c>
      <c r="BK56" s="70" t="s">
        <v>296</v>
      </c>
      <c r="BL56" s="70" t="s">
        <v>296</v>
      </c>
      <c r="BM56" s="70" t="s">
        <v>296</v>
      </c>
      <c r="BN56" s="70" t="s">
        <v>296</v>
      </c>
      <c r="BO56" s="70" t="s">
        <v>296</v>
      </c>
      <c r="BP56" s="70" t="s">
        <v>296</v>
      </c>
      <c r="BQ56" s="70" t="s">
        <v>296</v>
      </c>
      <c r="BR56" s="70" t="s">
        <v>296</v>
      </c>
      <c r="BS56" s="70" t="s">
        <v>296</v>
      </c>
      <c r="BT56" s="70" t="s">
        <v>296</v>
      </c>
      <c r="BU56" s="50"/>
      <c r="BV56" s="70"/>
      <c r="BW56" s="70" t="s">
        <v>296</v>
      </c>
      <c r="BX56" s="70" t="s">
        <v>296</v>
      </c>
      <c r="BY56" s="70" t="s">
        <v>296</v>
      </c>
      <c r="BZ56" s="70" t="s">
        <v>296</v>
      </c>
      <c r="CA56" s="70" t="s">
        <v>296</v>
      </c>
      <c r="CB56" s="70" t="s">
        <v>296</v>
      </c>
      <c r="CC56" s="70" t="s">
        <v>296</v>
      </c>
      <c r="CD56" s="70" t="s">
        <v>296</v>
      </c>
      <c r="CE56" s="70" t="s">
        <v>296</v>
      </c>
      <c r="CF56" s="70" t="s">
        <v>296</v>
      </c>
      <c r="CG56" s="70" t="s">
        <v>296</v>
      </c>
      <c r="CH56" s="70" t="s">
        <v>296</v>
      </c>
      <c r="CI56" s="70" t="s">
        <v>296</v>
      </c>
      <c r="CJ56" s="70" t="s">
        <v>296</v>
      </c>
      <c r="CK56" s="70" t="s">
        <v>296</v>
      </c>
      <c r="CL56" s="70" t="s">
        <v>296</v>
      </c>
      <c r="CM56" s="50"/>
      <c r="CN56" s="50"/>
    </row>
    <row r="57" spans="1:92" s="14" customFormat="1" ht="15" customHeight="1" x14ac:dyDescent="0.25">
      <c r="A57" s="31"/>
      <c r="B57" s="39"/>
      <c r="C57" s="39"/>
      <c r="D57" s="39"/>
      <c r="E57" s="39"/>
      <c r="F57" s="39"/>
      <c r="G57" s="39">
        <f t="shared" si="11"/>
        <v>0</v>
      </c>
      <c r="H57" s="40">
        <f t="shared" si="12"/>
        <v>0</v>
      </c>
      <c r="I57" s="40">
        <f t="shared" si="9"/>
        <v>0</v>
      </c>
      <c r="J57" s="40">
        <f t="shared" si="13"/>
        <v>0</v>
      </c>
      <c r="K57" s="40">
        <f t="shared" si="14"/>
        <v>0</v>
      </c>
      <c r="N57" s="51"/>
      <c r="O57" s="70" t="s">
        <v>296</v>
      </c>
      <c r="P57" s="70" t="s">
        <v>296</v>
      </c>
      <c r="Q57" s="70" t="s">
        <v>296</v>
      </c>
      <c r="R57" s="70" t="s">
        <v>296</v>
      </c>
      <c r="S57" s="50"/>
      <c r="T57" s="70" t="s">
        <v>296</v>
      </c>
      <c r="U57" s="70" t="s">
        <v>296</v>
      </c>
      <c r="V57" s="70" t="s">
        <v>296</v>
      </c>
      <c r="W57" s="70" t="s">
        <v>296</v>
      </c>
      <c r="X57" s="70" t="s">
        <v>296</v>
      </c>
      <c r="Y57" s="70" t="s">
        <v>296</v>
      </c>
      <c r="Z57" s="70" t="s">
        <v>296</v>
      </c>
      <c r="AA57" s="70" t="s">
        <v>296</v>
      </c>
      <c r="AB57" s="70" t="s">
        <v>296</v>
      </c>
      <c r="AC57" s="70" t="s">
        <v>296</v>
      </c>
      <c r="AD57" s="70" t="s">
        <v>296</v>
      </c>
      <c r="AE57" s="70" t="s">
        <v>296</v>
      </c>
      <c r="AF57" s="70" t="s">
        <v>296</v>
      </c>
      <c r="AG57" s="70" t="s">
        <v>296</v>
      </c>
      <c r="AH57" s="70" t="s">
        <v>296</v>
      </c>
      <c r="AI57" s="70" t="s">
        <v>296</v>
      </c>
      <c r="AJ57" s="70" t="s">
        <v>296</v>
      </c>
      <c r="AK57" s="50"/>
      <c r="AL57" s="70" t="s">
        <v>296</v>
      </c>
      <c r="AM57" s="70" t="s">
        <v>296</v>
      </c>
      <c r="AN57" s="70" t="s">
        <v>296</v>
      </c>
      <c r="AO57" s="70" t="s">
        <v>296</v>
      </c>
      <c r="AP57" s="70" t="s">
        <v>296</v>
      </c>
      <c r="AQ57" s="70" t="s">
        <v>296</v>
      </c>
      <c r="AR57" s="70" t="s">
        <v>296</v>
      </c>
      <c r="AS57" s="70" t="s">
        <v>296</v>
      </c>
      <c r="AT57" s="70" t="s">
        <v>296</v>
      </c>
      <c r="AU57" s="70" t="s">
        <v>296</v>
      </c>
      <c r="AV57" s="70" t="s">
        <v>296</v>
      </c>
      <c r="AW57" s="70" t="s">
        <v>296</v>
      </c>
      <c r="AX57" s="70" t="s">
        <v>296</v>
      </c>
      <c r="AY57" s="70" t="s">
        <v>296</v>
      </c>
      <c r="AZ57" s="70" t="s">
        <v>296</v>
      </c>
      <c r="BA57" s="70" t="s">
        <v>296</v>
      </c>
      <c r="BB57" s="70" t="s">
        <v>296</v>
      </c>
      <c r="BC57" s="50"/>
      <c r="BD57" s="70" t="s">
        <v>296</v>
      </c>
      <c r="BE57" s="70" t="s">
        <v>296</v>
      </c>
      <c r="BF57" s="70" t="s">
        <v>296</v>
      </c>
      <c r="BG57" s="70" t="s">
        <v>296</v>
      </c>
      <c r="BH57" s="70" t="s">
        <v>296</v>
      </c>
      <c r="BI57" s="70" t="s">
        <v>296</v>
      </c>
      <c r="BJ57" s="70" t="s">
        <v>296</v>
      </c>
      <c r="BK57" s="70" t="s">
        <v>296</v>
      </c>
      <c r="BL57" s="70" t="s">
        <v>296</v>
      </c>
      <c r="BM57" s="70" t="s">
        <v>296</v>
      </c>
      <c r="BN57" s="70" t="s">
        <v>296</v>
      </c>
      <c r="BO57" s="70" t="s">
        <v>296</v>
      </c>
      <c r="BP57" s="70" t="s">
        <v>296</v>
      </c>
      <c r="BQ57" s="70" t="s">
        <v>296</v>
      </c>
      <c r="BR57" s="70" t="s">
        <v>296</v>
      </c>
      <c r="BS57" s="70" t="s">
        <v>296</v>
      </c>
      <c r="BT57" s="70" t="s">
        <v>296</v>
      </c>
      <c r="BU57" s="50"/>
      <c r="BV57" s="70" t="s">
        <v>296</v>
      </c>
      <c r="BW57" s="70" t="s">
        <v>296</v>
      </c>
      <c r="BX57" s="70" t="s">
        <v>296</v>
      </c>
      <c r="BY57" s="70" t="s">
        <v>296</v>
      </c>
      <c r="BZ57" s="70" t="s">
        <v>296</v>
      </c>
      <c r="CA57" s="70" t="s">
        <v>296</v>
      </c>
      <c r="CB57" s="70" t="s">
        <v>296</v>
      </c>
      <c r="CC57" s="70" t="s">
        <v>296</v>
      </c>
      <c r="CD57" s="70" t="s">
        <v>296</v>
      </c>
      <c r="CE57" s="70" t="s">
        <v>296</v>
      </c>
      <c r="CF57" s="70" t="s">
        <v>296</v>
      </c>
      <c r="CG57" s="70" t="s">
        <v>296</v>
      </c>
      <c r="CH57" s="70" t="s">
        <v>296</v>
      </c>
      <c r="CI57" s="70" t="s">
        <v>296</v>
      </c>
      <c r="CJ57" s="70" t="s">
        <v>296</v>
      </c>
      <c r="CK57" s="70" t="s">
        <v>296</v>
      </c>
      <c r="CL57" s="70" t="s">
        <v>296</v>
      </c>
      <c r="CM57" s="50"/>
      <c r="CN57" s="50"/>
    </row>
    <row r="58" spans="1:92" s="14" customFormat="1" ht="15" customHeight="1" x14ac:dyDescent="0.25">
      <c r="A58" s="60"/>
      <c r="B58" s="41"/>
      <c r="C58" s="41"/>
      <c r="D58" s="41"/>
      <c r="E58" s="41"/>
      <c r="F58" s="41"/>
      <c r="G58" s="41">
        <f t="shared" ref="G58" si="15">SUM(B58:F58)</f>
        <v>0</v>
      </c>
      <c r="H58" s="42">
        <f>30*G58</f>
        <v>0</v>
      </c>
      <c r="I58" s="45">
        <f t="shared" ref="I58" si="16">(H58*$I$38)</f>
        <v>0</v>
      </c>
      <c r="J58" s="45">
        <f t="shared" ref="J58" si="17">(H58*$J$38)</f>
        <v>0</v>
      </c>
      <c r="K58" s="42">
        <f t="shared" ref="K58" si="18">SUM(H58:J58)</f>
        <v>0</v>
      </c>
      <c r="N58" s="51"/>
      <c r="O58" s="70" t="s">
        <v>296</v>
      </c>
      <c r="P58" s="70" t="s">
        <v>296</v>
      </c>
      <c r="Q58" s="70" t="s">
        <v>296</v>
      </c>
      <c r="R58" s="70" t="s">
        <v>296</v>
      </c>
      <c r="S58" s="50"/>
      <c r="T58" s="70" t="s">
        <v>296</v>
      </c>
      <c r="U58" s="70" t="s">
        <v>296</v>
      </c>
      <c r="V58" s="70" t="s">
        <v>296</v>
      </c>
      <c r="W58" s="70" t="s">
        <v>296</v>
      </c>
      <c r="X58" s="70" t="s">
        <v>296</v>
      </c>
      <c r="Y58" s="70" t="s">
        <v>296</v>
      </c>
      <c r="Z58" s="70" t="s">
        <v>296</v>
      </c>
      <c r="AA58" s="70" t="s">
        <v>296</v>
      </c>
      <c r="AB58" s="70" t="s">
        <v>296</v>
      </c>
      <c r="AC58" s="70" t="s">
        <v>296</v>
      </c>
      <c r="AD58" s="70" t="s">
        <v>296</v>
      </c>
      <c r="AE58" s="70" t="s">
        <v>296</v>
      </c>
      <c r="AF58" s="70" t="s">
        <v>296</v>
      </c>
      <c r="AG58" s="70" t="s">
        <v>296</v>
      </c>
      <c r="AH58" s="70" t="s">
        <v>296</v>
      </c>
      <c r="AI58" s="70" t="s">
        <v>296</v>
      </c>
      <c r="AJ58" s="70" t="s">
        <v>296</v>
      </c>
      <c r="AK58" s="50"/>
      <c r="AL58" s="70" t="s">
        <v>296</v>
      </c>
      <c r="AM58" s="70" t="s">
        <v>296</v>
      </c>
      <c r="AN58" s="70" t="s">
        <v>296</v>
      </c>
      <c r="AO58" s="70" t="s">
        <v>296</v>
      </c>
      <c r="AP58" s="70" t="s">
        <v>296</v>
      </c>
      <c r="AQ58" s="70" t="s">
        <v>296</v>
      </c>
      <c r="AR58" s="70" t="s">
        <v>296</v>
      </c>
      <c r="AS58" s="70" t="s">
        <v>296</v>
      </c>
      <c r="AT58" s="70" t="s">
        <v>296</v>
      </c>
      <c r="AU58" s="70" t="s">
        <v>296</v>
      </c>
      <c r="AV58" s="70" t="s">
        <v>296</v>
      </c>
      <c r="AW58" s="70" t="s">
        <v>296</v>
      </c>
      <c r="AX58" s="70" t="s">
        <v>296</v>
      </c>
      <c r="AY58" s="70" t="s">
        <v>296</v>
      </c>
      <c r="AZ58" s="70" t="s">
        <v>296</v>
      </c>
      <c r="BA58" s="70" t="s">
        <v>296</v>
      </c>
      <c r="BB58" s="70" t="s">
        <v>296</v>
      </c>
      <c r="BC58" s="50"/>
      <c r="BD58" s="70" t="s">
        <v>296</v>
      </c>
      <c r="BE58" s="70" t="s">
        <v>296</v>
      </c>
      <c r="BF58" s="70" t="s">
        <v>296</v>
      </c>
      <c r="BG58" s="70" t="s">
        <v>296</v>
      </c>
      <c r="BH58" s="70" t="s">
        <v>296</v>
      </c>
      <c r="BI58" s="70" t="s">
        <v>296</v>
      </c>
      <c r="BJ58" s="70" t="s">
        <v>296</v>
      </c>
      <c r="BK58" s="70" t="s">
        <v>296</v>
      </c>
      <c r="BL58" s="70" t="s">
        <v>296</v>
      </c>
      <c r="BM58" s="70" t="s">
        <v>296</v>
      </c>
      <c r="BN58" s="70" t="s">
        <v>296</v>
      </c>
      <c r="BO58" s="70" t="s">
        <v>296</v>
      </c>
      <c r="BP58" s="70" t="s">
        <v>296</v>
      </c>
      <c r="BQ58" s="70" t="s">
        <v>296</v>
      </c>
      <c r="BR58" s="70" t="s">
        <v>296</v>
      </c>
      <c r="BS58" s="70" t="s">
        <v>296</v>
      </c>
      <c r="BT58" s="70" t="s">
        <v>296</v>
      </c>
      <c r="BU58" s="50"/>
      <c r="BV58" s="70" t="s">
        <v>296</v>
      </c>
      <c r="BW58" s="70" t="s">
        <v>296</v>
      </c>
      <c r="BX58" s="70" t="s">
        <v>296</v>
      </c>
      <c r="BY58" s="70" t="s">
        <v>296</v>
      </c>
      <c r="BZ58" s="70" t="s">
        <v>296</v>
      </c>
      <c r="CA58" s="70" t="s">
        <v>296</v>
      </c>
      <c r="CB58" s="70" t="s">
        <v>296</v>
      </c>
      <c r="CC58" s="70" t="s">
        <v>296</v>
      </c>
      <c r="CD58" s="70" t="s">
        <v>296</v>
      </c>
      <c r="CE58" s="70" t="s">
        <v>296</v>
      </c>
      <c r="CF58" s="70" t="s">
        <v>296</v>
      </c>
      <c r="CG58" s="70" t="s">
        <v>296</v>
      </c>
      <c r="CH58" s="70" t="s">
        <v>296</v>
      </c>
      <c r="CI58" s="70" t="s">
        <v>296</v>
      </c>
      <c r="CJ58" s="70" t="s">
        <v>296</v>
      </c>
      <c r="CK58" s="70" t="s">
        <v>296</v>
      </c>
      <c r="CL58" s="70" t="s">
        <v>296</v>
      </c>
      <c r="CM58" s="50"/>
      <c r="CN58" s="50"/>
    </row>
    <row r="59" spans="1:92" s="14" customFormat="1" ht="14.25" customHeight="1" x14ac:dyDescent="0.25">
      <c r="A59" s="43" t="s">
        <v>291</v>
      </c>
      <c r="B59" s="46" t="s">
        <v>11</v>
      </c>
      <c r="C59" s="46" t="s">
        <v>11</v>
      </c>
      <c r="D59" s="46" t="s">
        <v>11</v>
      </c>
      <c r="E59" s="46" t="s">
        <v>11</v>
      </c>
      <c r="F59" s="46" t="s">
        <v>11</v>
      </c>
      <c r="G59" s="46" t="s">
        <v>11</v>
      </c>
      <c r="H59" s="44">
        <f>SUM(H41:H58)</f>
        <v>0</v>
      </c>
      <c r="I59" s="47">
        <f>SUM(I41:I58)</f>
        <v>0</v>
      </c>
      <c r="J59" s="47">
        <f>SUM(J41:J58)</f>
        <v>0</v>
      </c>
      <c r="K59" s="44">
        <f>SUM(K41:K58)</f>
        <v>0</v>
      </c>
      <c r="N59" s="51"/>
      <c r="O59" s="70"/>
      <c r="P59" s="70"/>
      <c r="Q59" s="70"/>
      <c r="R59" s="70"/>
      <c r="S59" s="5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5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5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5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50"/>
      <c r="CN59" s="50"/>
    </row>
    <row r="60" spans="1:92" s="14" customFormat="1" x14ac:dyDescent="0.25">
      <c r="A60" s="36" t="s">
        <v>305</v>
      </c>
      <c r="B60"/>
      <c r="C60"/>
      <c r="D60"/>
      <c r="E60"/>
      <c r="F60"/>
      <c r="G60"/>
      <c r="H60"/>
      <c r="I60"/>
      <c r="J60"/>
      <c r="K60"/>
      <c r="L60"/>
      <c r="M60"/>
      <c r="N60" s="51"/>
      <c r="O60" s="70"/>
      <c r="P60" s="70"/>
      <c r="Q60" s="70"/>
      <c r="R60" s="70"/>
      <c r="S60" s="5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5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5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5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50"/>
      <c r="CN60" s="50"/>
    </row>
    <row r="61" spans="1:92" s="14" customFormat="1" ht="12.75" customHeight="1" x14ac:dyDescent="0.25">
      <c r="A61" s="36"/>
      <c r="B61"/>
      <c r="C61"/>
      <c r="D61"/>
      <c r="E61"/>
      <c r="F61"/>
      <c r="G61"/>
      <c r="H61"/>
      <c r="I61"/>
      <c r="J61"/>
      <c r="K61"/>
      <c r="L61"/>
      <c r="M61"/>
      <c r="N61" s="51"/>
      <c r="O61" s="70"/>
      <c r="P61" s="70"/>
      <c r="Q61" s="70"/>
      <c r="R61" s="70"/>
      <c r="S61" s="5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5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5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5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50"/>
      <c r="CN61" s="50"/>
    </row>
    <row r="62" spans="1:92" s="14" customFormat="1" x14ac:dyDescent="0.25">
      <c r="A62" t="s">
        <v>337</v>
      </c>
      <c r="B62"/>
      <c r="C62"/>
      <c r="D62"/>
      <c r="E62"/>
      <c r="F62"/>
      <c r="G62"/>
      <c r="H62"/>
      <c r="I62"/>
      <c r="J62"/>
      <c r="K62"/>
      <c r="L62"/>
      <c r="M62"/>
      <c r="N62" s="51"/>
      <c r="O62" s="70"/>
      <c r="P62" s="70"/>
      <c r="Q62" s="70"/>
      <c r="R62" s="70"/>
      <c r="S62" s="5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5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5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5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50"/>
      <c r="CN62" s="50"/>
    </row>
    <row r="63" spans="1:92" s="14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 s="51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</row>
    <row r="64" spans="1:92" s="14" customFormat="1" x14ac:dyDescent="0.25">
      <c r="A64" s="6" t="s">
        <v>287</v>
      </c>
      <c r="B64" s="6"/>
      <c r="C64" s="6"/>
      <c r="D64" s="4"/>
      <c r="E64" s="4"/>
      <c r="F64" s="4"/>
      <c r="G64"/>
      <c r="H64"/>
      <c r="I64"/>
      <c r="J64"/>
      <c r="K64"/>
      <c r="L64"/>
      <c r="M64"/>
      <c r="N64" s="51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</row>
    <row r="65" spans="1:92" s="14" customFormat="1" x14ac:dyDescent="0.25">
      <c r="A65"/>
      <c r="B65"/>
      <c r="C65"/>
      <c r="D65"/>
      <c r="E65"/>
      <c r="F65"/>
      <c r="G65"/>
      <c r="H65"/>
      <c r="I65" s="37">
        <v>0.17199999999999999</v>
      </c>
      <c r="J65" s="37">
        <v>2.4500000000000001E-2</v>
      </c>
      <c r="K65"/>
      <c r="L65"/>
      <c r="M65"/>
      <c r="N65" s="51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</row>
    <row r="66" spans="1:92" s="14" customFormat="1" ht="32.25" customHeight="1" x14ac:dyDescent="0.25">
      <c r="A66" s="85" t="s">
        <v>298</v>
      </c>
      <c r="B66" s="80" t="s">
        <v>289</v>
      </c>
      <c r="C66" s="81"/>
      <c r="D66" s="81"/>
      <c r="E66" s="81"/>
      <c r="F66" s="82"/>
      <c r="G66" s="85" t="s">
        <v>292</v>
      </c>
      <c r="H66" s="91" t="s">
        <v>299</v>
      </c>
      <c r="I66" s="92"/>
      <c r="J66" s="93"/>
      <c r="K66" s="94" t="s">
        <v>290</v>
      </c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</row>
    <row r="67" spans="1:92" s="14" customFormat="1" ht="22.5" customHeight="1" x14ac:dyDescent="0.25">
      <c r="A67" s="86"/>
      <c r="B67" s="26" t="s">
        <v>314</v>
      </c>
      <c r="C67" s="26" t="s">
        <v>364</v>
      </c>
      <c r="D67" s="26" t="s">
        <v>365</v>
      </c>
      <c r="E67" s="26" t="s">
        <v>366</v>
      </c>
      <c r="F67" s="26" t="s">
        <v>367</v>
      </c>
      <c r="G67" s="86"/>
      <c r="H67" s="53" t="s">
        <v>295</v>
      </c>
      <c r="I67" s="71" t="s">
        <v>293</v>
      </c>
      <c r="J67" s="71" t="s">
        <v>294</v>
      </c>
      <c r="K67" s="95"/>
      <c r="N67" s="51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</row>
    <row r="68" spans="1:92" s="14" customFormat="1" x14ac:dyDescent="0.25">
      <c r="A68" s="56" t="s">
        <v>333</v>
      </c>
      <c r="B68" s="49"/>
      <c r="C68" s="49"/>
      <c r="D68" s="49"/>
      <c r="E68" s="49"/>
      <c r="F68" s="49"/>
      <c r="G68" s="39">
        <f>SUM(B68:F68)</f>
        <v>0</v>
      </c>
      <c r="H68" s="64">
        <f>18.3*G68</f>
        <v>0</v>
      </c>
      <c r="I68" s="38">
        <f>(H68*$I$65)</f>
        <v>0</v>
      </c>
      <c r="J68" s="38">
        <f>(H68*$J$65)</f>
        <v>0</v>
      </c>
      <c r="K68" s="38">
        <f>SUM(H68:J68)</f>
        <v>0</v>
      </c>
      <c r="N68" s="51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</row>
    <row r="69" spans="1:92" s="14" customFormat="1" x14ac:dyDescent="0.25">
      <c r="A69" s="31"/>
      <c r="B69" s="39"/>
      <c r="C69" s="39"/>
      <c r="D69" s="39"/>
      <c r="E69" s="39"/>
      <c r="F69" s="39"/>
      <c r="G69" s="39">
        <f>SUM(B69:F69)</f>
        <v>0</v>
      </c>
      <c r="H69" s="40">
        <f>30*G69</f>
        <v>0</v>
      </c>
      <c r="I69" s="40">
        <f t="shared" ref="I69:I85" si="19">(H69*$I$65)</f>
        <v>0</v>
      </c>
      <c r="J69" s="40">
        <f t="shared" ref="J69:J85" si="20">(H69*$J$65)</f>
        <v>0</v>
      </c>
      <c r="K69" s="40">
        <f t="shared" ref="K69" si="21">SUM(H69:J69)</f>
        <v>0</v>
      </c>
      <c r="N69" s="51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</row>
    <row r="70" spans="1:92" s="14" customFormat="1" x14ac:dyDescent="0.25">
      <c r="A70" s="31"/>
      <c r="B70" s="39"/>
      <c r="C70" s="39"/>
      <c r="D70" s="39"/>
      <c r="E70" s="39"/>
      <c r="F70" s="39"/>
      <c r="G70" s="39">
        <f t="shared" ref="G70:G85" si="22">SUM(B70:F70)</f>
        <v>0</v>
      </c>
      <c r="H70" s="40">
        <f t="shared" ref="H70:H84" si="23">30*G70</f>
        <v>0</v>
      </c>
      <c r="I70" s="40">
        <f t="shared" si="19"/>
        <v>0</v>
      </c>
      <c r="J70" s="40">
        <f t="shared" si="20"/>
        <v>0</v>
      </c>
      <c r="K70" s="40">
        <f t="shared" ref="K70:K85" si="24">SUM(H70:J70)</f>
        <v>0</v>
      </c>
      <c r="N70" s="51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</row>
    <row r="71" spans="1:92" s="14" customFormat="1" x14ac:dyDescent="0.25">
      <c r="A71" s="31"/>
      <c r="B71" s="39"/>
      <c r="C71" s="39"/>
      <c r="D71" s="39"/>
      <c r="E71" s="39"/>
      <c r="F71" s="39"/>
      <c r="G71" s="39">
        <f t="shared" si="22"/>
        <v>0</v>
      </c>
      <c r="H71" s="40">
        <f t="shared" si="23"/>
        <v>0</v>
      </c>
      <c r="I71" s="40">
        <f t="shared" si="19"/>
        <v>0</v>
      </c>
      <c r="J71" s="40">
        <f t="shared" si="20"/>
        <v>0</v>
      </c>
      <c r="K71" s="40">
        <f t="shared" si="24"/>
        <v>0</v>
      </c>
      <c r="M71" s="69"/>
      <c r="N71" s="51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</row>
    <row r="72" spans="1:92" s="14" customFormat="1" ht="16.5" customHeight="1" x14ac:dyDescent="0.25">
      <c r="A72" s="31"/>
      <c r="B72" s="39"/>
      <c r="C72" s="39"/>
      <c r="D72" s="39"/>
      <c r="E72" s="39"/>
      <c r="F72" s="39"/>
      <c r="G72" s="39">
        <f t="shared" si="22"/>
        <v>0</v>
      </c>
      <c r="H72" s="40">
        <f t="shared" si="23"/>
        <v>0</v>
      </c>
      <c r="I72" s="40">
        <f t="shared" si="19"/>
        <v>0</v>
      </c>
      <c r="J72" s="40">
        <f t="shared" si="20"/>
        <v>0</v>
      </c>
      <c r="K72" s="40">
        <f t="shared" si="24"/>
        <v>0</v>
      </c>
      <c r="N72" s="51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</row>
    <row r="73" spans="1:92" s="14" customFormat="1" ht="14.25" customHeight="1" x14ac:dyDescent="0.25">
      <c r="A73" s="31"/>
      <c r="B73" s="39"/>
      <c r="C73" s="39"/>
      <c r="D73" s="39"/>
      <c r="E73" s="39"/>
      <c r="F73" s="39"/>
      <c r="G73" s="39">
        <f t="shared" si="22"/>
        <v>0</v>
      </c>
      <c r="H73" s="40">
        <f t="shared" si="23"/>
        <v>0</v>
      </c>
      <c r="I73" s="40">
        <f t="shared" si="19"/>
        <v>0</v>
      </c>
      <c r="J73" s="40">
        <f t="shared" si="20"/>
        <v>0</v>
      </c>
      <c r="K73" s="40">
        <f t="shared" si="24"/>
        <v>0</v>
      </c>
      <c r="N73" s="51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</row>
    <row r="74" spans="1:92" s="14" customFormat="1" x14ac:dyDescent="0.25">
      <c r="A74" s="31"/>
      <c r="B74" s="39"/>
      <c r="C74" s="39"/>
      <c r="D74" s="39"/>
      <c r="E74" s="39"/>
      <c r="F74" s="39"/>
      <c r="G74" s="39">
        <f t="shared" si="22"/>
        <v>0</v>
      </c>
      <c r="H74" s="40">
        <f t="shared" si="23"/>
        <v>0</v>
      </c>
      <c r="I74" s="40">
        <f t="shared" si="19"/>
        <v>0</v>
      </c>
      <c r="J74" s="40">
        <f t="shared" si="20"/>
        <v>0</v>
      </c>
      <c r="K74" s="40">
        <f t="shared" si="24"/>
        <v>0</v>
      </c>
      <c r="N74" s="51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</row>
    <row r="75" spans="1:92" s="14" customFormat="1" x14ac:dyDescent="0.25">
      <c r="A75" s="31"/>
      <c r="B75" s="39"/>
      <c r="C75" s="39"/>
      <c r="D75" s="39"/>
      <c r="E75" s="39"/>
      <c r="F75" s="39"/>
      <c r="G75" s="39">
        <f t="shared" si="22"/>
        <v>0</v>
      </c>
      <c r="H75" s="40">
        <f t="shared" si="23"/>
        <v>0</v>
      </c>
      <c r="I75" s="40">
        <f t="shared" si="19"/>
        <v>0</v>
      </c>
      <c r="J75" s="40">
        <f t="shared" si="20"/>
        <v>0</v>
      </c>
      <c r="K75" s="40">
        <f t="shared" si="24"/>
        <v>0</v>
      </c>
      <c r="N75" s="51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</row>
    <row r="76" spans="1:92" s="14" customFormat="1" x14ac:dyDescent="0.25">
      <c r="A76" s="31"/>
      <c r="B76" s="39"/>
      <c r="C76" s="39"/>
      <c r="D76" s="39"/>
      <c r="E76" s="39"/>
      <c r="F76" s="39"/>
      <c r="G76" s="39">
        <f t="shared" si="22"/>
        <v>0</v>
      </c>
      <c r="H76" s="40">
        <f t="shared" si="23"/>
        <v>0</v>
      </c>
      <c r="I76" s="40">
        <f t="shared" si="19"/>
        <v>0</v>
      </c>
      <c r="J76" s="40">
        <f t="shared" si="20"/>
        <v>0</v>
      </c>
      <c r="K76" s="40">
        <f t="shared" si="24"/>
        <v>0</v>
      </c>
      <c r="N76" s="51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</row>
    <row r="77" spans="1:92" s="14" customFormat="1" x14ac:dyDescent="0.25">
      <c r="A77" s="31"/>
      <c r="B77" s="39"/>
      <c r="C77" s="39"/>
      <c r="D77" s="39"/>
      <c r="E77" s="39"/>
      <c r="F77" s="39"/>
      <c r="G77" s="39">
        <f t="shared" si="22"/>
        <v>0</v>
      </c>
      <c r="H77" s="40">
        <f t="shared" si="23"/>
        <v>0</v>
      </c>
      <c r="I77" s="40">
        <f t="shared" si="19"/>
        <v>0</v>
      </c>
      <c r="J77" s="40">
        <f t="shared" si="20"/>
        <v>0</v>
      </c>
      <c r="K77" s="40">
        <f t="shared" si="24"/>
        <v>0</v>
      </c>
      <c r="N77" s="51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</row>
    <row r="78" spans="1:92" s="14" customFormat="1" x14ac:dyDescent="0.25">
      <c r="A78" s="31"/>
      <c r="B78" s="39"/>
      <c r="C78" s="39"/>
      <c r="D78" s="39"/>
      <c r="E78" s="39"/>
      <c r="F78" s="39"/>
      <c r="G78" s="39">
        <f t="shared" si="22"/>
        <v>0</v>
      </c>
      <c r="H78" s="40">
        <f t="shared" si="23"/>
        <v>0</v>
      </c>
      <c r="I78" s="40">
        <f t="shared" si="19"/>
        <v>0</v>
      </c>
      <c r="J78" s="40">
        <f t="shared" si="20"/>
        <v>0</v>
      </c>
      <c r="K78" s="40">
        <f t="shared" si="24"/>
        <v>0</v>
      </c>
      <c r="N78" s="51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</row>
    <row r="79" spans="1:92" s="14" customFormat="1" x14ac:dyDescent="0.25">
      <c r="A79" s="31"/>
      <c r="B79" s="39"/>
      <c r="C79" s="39"/>
      <c r="D79" s="39"/>
      <c r="E79" s="39"/>
      <c r="F79" s="39"/>
      <c r="G79" s="39">
        <f t="shared" si="22"/>
        <v>0</v>
      </c>
      <c r="H79" s="40">
        <f t="shared" si="23"/>
        <v>0</v>
      </c>
      <c r="I79" s="40">
        <f t="shared" si="19"/>
        <v>0</v>
      </c>
      <c r="J79" s="40">
        <f t="shared" si="20"/>
        <v>0</v>
      </c>
      <c r="K79" s="40">
        <f t="shared" si="24"/>
        <v>0</v>
      </c>
      <c r="N79" s="51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</row>
    <row r="80" spans="1:92" s="14" customFormat="1" x14ac:dyDescent="0.25">
      <c r="A80" s="31"/>
      <c r="B80" s="39"/>
      <c r="C80" s="39"/>
      <c r="D80" s="39"/>
      <c r="E80" s="39"/>
      <c r="F80" s="39"/>
      <c r="G80" s="39">
        <f t="shared" si="22"/>
        <v>0</v>
      </c>
      <c r="H80" s="40">
        <f t="shared" si="23"/>
        <v>0</v>
      </c>
      <c r="I80" s="40">
        <f t="shared" si="19"/>
        <v>0</v>
      </c>
      <c r="J80" s="40">
        <f t="shared" si="20"/>
        <v>0</v>
      </c>
      <c r="K80" s="40">
        <f t="shared" si="24"/>
        <v>0</v>
      </c>
      <c r="N80" s="51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</row>
    <row r="81" spans="1:92" s="14" customFormat="1" ht="16.5" customHeight="1" x14ac:dyDescent="0.25">
      <c r="A81" s="31"/>
      <c r="B81" s="39"/>
      <c r="C81" s="39"/>
      <c r="D81" s="39"/>
      <c r="E81" s="39"/>
      <c r="F81" s="39"/>
      <c r="G81" s="39">
        <f t="shared" si="22"/>
        <v>0</v>
      </c>
      <c r="H81" s="40">
        <f t="shared" si="23"/>
        <v>0</v>
      </c>
      <c r="I81" s="40">
        <f t="shared" si="19"/>
        <v>0</v>
      </c>
      <c r="J81" s="40">
        <f t="shared" si="20"/>
        <v>0</v>
      </c>
      <c r="K81" s="40">
        <f t="shared" si="24"/>
        <v>0</v>
      </c>
      <c r="N81" s="51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</row>
    <row r="82" spans="1:92" s="14" customFormat="1" x14ac:dyDescent="0.25">
      <c r="A82" s="31"/>
      <c r="B82" s="39"/>
      <c r="C82" s="39"/>
      <c r="D82" s="39"/>
      <c r="E82" s="39"/>
      <c r="F82" s="39"/>
      <c r="G82" s="39">
        <f t="shared" si="22"/>
        <v>0</v>
      </c>
      <c r="H82" s="40">
        <f t="shared" si="23"/>
        <v>0</v>
      </c>
      <c r="I82" s="40">
        <f t="shared" si="19"/>
        <v>0</v>
      </c>
      <c r="J82" s="40">
        <f t="shared" si="20"/>
        <v>0</v>
      </c>
      <c r="K82" s="40">
        <f t="shared" si="24"/>
        <v>0</v>
      </c>
      <c r="N82" s="51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</row>
    <row r="83" spans="1:92" s="14" customFormat="1" x14ac:dyDescent="0.25">
      <c r="A83" s="31"/>
      <c r="B83" s="39"/>
      <c r="C83" s="39"/>
      <c r="D83" s="39"/>
      <c r="E83" s="39"/>
      <c r="F83" s="39"/>
      <c r="G83" s="39">
        <f t="shared" si="22"/>
        <v>0</v>
      </c>
      <c r="H83" s="40">
        <f t="shared" si="23"/>
        <v>0</v>
      </c>
      <c r="I83" s="40">
        <f t="shared" si="19"/>
        <v>0</v>
      </c>
      <c r="J83" s="40">
        <f t="shared" si="20"/>
        <v>0</v>
      </c>
      <c r="K83" s="40">
        <f t="shared" si="24"/>
        <v>0</v>
      </c>
      <c r="N83" s="51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</row>
    <row r="84" spans="1:92" s="14" customFormat="1" x14ac:dyDescent="0.25">
      <c r="A84" s="31"/>
      <c r="B84" s="39"/>
      <c r="C84" s="39"/>
      <c r="D84" s="39"/>
      <c r="E84" s="39"/>
      <c r="F84" s="39"/>
      <c r="G84" s="39">
        <f t="shared" si="22"/>
        <v>0</v>
      </c>
      <c r="H84" s="40">
        <f t="shared" si="23"/>
        <v>0</v>
      </c>
      <c r="I84" s="40">
        <f t="shared" si="19"/>
        <v>0</v>
      </c>
      <c r="J84" s="40">
        <f t="shared" si="20"/>
        <v>0</v>
      </c>
      <c r="K84" s="40">
        <f t="shared" si="24"/>
        <v>0</v>
      </c>
      <c r="N84" s="51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</row>
    <row r="85" spans="1:92" s="14" customFormat="1" ht="14.25" customHeight="1" x14ac:dyDescent="0.25">
      <c r="A85" s="60"/>
      <c r="B85" s="41"/>
      <c r="C85" s="41"/>
      <c r="D85" s="41"/>
      <c r="E85" s="41"/>
      <c r="F85" s="41"/>
      <c r="G85" s="41">
        <f t="shared" si="22"/>
        <v>0</v>
      </c>
      <c r="H85" s="42">
        <f>30*G85</f>
        <v>0</v>
      </c>
      <c r="I85" s="73">
        <f t="shared" si="19"/>
        <v>0</v>
      </c>
      <c r="J85" s="73">
        <f t="shared" si="20"/>
        <v>0</v>
      </c>
      <c r="K85" s="42">
        <f t="shared" si="24"/>
        <v>0</v>
      </c>
      <c r="N85" s="51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</row>
    <row r="86" spans="1:92" s="14" customFormat="1" ht="14.25" customHeight="1" x14ac:dyDescent="0.25">
      <c r="A86" s="43" t="s">
        <v>291</v>
      </c>
      <c r="B86" s="46" t="s">
        <v>11</v>
      </c>
      <c r="C86" s="46" t="s">
        <v>11</v>
      </c>
      <c r="D86" s="46" t="s">
        <v>11</v>
      </c>
      <c r="E86" s="46" t="s">
        <v>11</v>
      </c>
      <c r="F86" s="46" t="s">
        <v>11</v>
      </c>
      <c r="G86" s="46" t="s">
        <v>11</v>
      </c>
      <c r="H86" s="44">
        <f>SUM(H68:H85)</f>
        <v>0</v>
      </c>
      <c r="I86" s="47">
        <f>SUM(I68:I85)</f>
        <v>0</v>
      </c>
      <c r="J86" s="47">
        <f>SUM(J68:J85)</f>
        <v>0</v>
      </c>
      <c r="K86" s="44">
        <f>SUM(K68:K85)</f>
        <v>0</v>
      </c>
      <c r="N86" s="51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</row>
    <row r="87" spans="1:92" s="14" customFormat="1" ht="16.5" customHeight="1" x14ac:dyDescent="0.25">
      <c r="A87" s="36" t="s">
        <v>305</v>
      </c>
      <c r="B87"/>
      <c r="C87"/>
      <c r="D87"/>
      <c r="E87"/>
      <c r="F87"/>
      <c r="G87"/>
      <c r="H87"/>
      <c r="I87"/>
      <c r="J87"/>
      <c r="K87"/>
      <c r="L87"/>
      <c r="M87"/>
      <c r="N87" s="51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</row>
    <row r="88" spans="1:92" s="14" customFormat="1" ht="15" customHeight="1" x14ac:dyDescent="0.25">
      <c r="A88" s="66"/>
      <c r="B88" s="66"/>
      <c r="C88" s="66"/>
      <c r="D88" s="66"/>
      <c r="E88" s="67"/>
      <c r="F88" s="67"/>
      <c r="G88" s="67"/>
      <c r="H88" s="67"/>
      <c r="I88" s="67"/>
      <c r="J88" s="67"/>
      <c r="K88" s="67"/>
      <c r="L88" s="66"/>
      <c r="M88" s="66"/>
      <c r="N88" s="51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</row>
    <row r="89" spans="1:92" s="14" customFormat="1" ht="13.5" customHeight="1" x14ac:dyDescent="0.25">
      <c r="A89" t="s">
        <v>338</v>
      </c>
      <c r="B89"/>
      <c r="C89"/>
      <c r="D89"/>
      <c r="E89"/>
      <c r="F89"/>
      <c r="G89"/>
      <c r="H89"/>
      <c r="I89"/>
      <c r="J89"/>
      <c r="K89"/>
      <c r="L89"/>
      <c r="M89"/>
      <c r="N89" s="51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</row>
    <row r="90" spans="1:92" s="14" customFormat="1" ht="12.75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 s="51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</row>
    <row r="91" spans="1:92" s="14" customFormat="1" ht="14.25" customHeight="1" x14ac:dyDescent="0.25">
      <c r="A91" s="6" t="s">
        <v>287</v>
      </c>
      <c r="B91" s="6"/>
      <c r="C91" s="6"/>
      <c r="D91" s="4"/>
      <c r="E91" s="4"/>
      <c r="F91" s="4"/>
      <c r="G91"/>
      <c r="H91"/>
      <c r="I91"/>
      <c r="J91"/>
      <c r="K91"/>
      <c r="L91"/>
      <c r="M91"/>
      <c r="N91" s="51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</row>
    <row r="92" spans="1:92" s="14" customFormat="1" ht="14.25" customHeight="1" x14ac:dyDescent="0.25">
      <c r="A92"/>
      <c r="B92"/>
      <c r="C92"/>
      <c r="D92"/>
      <c r="E92"/>
      <c r="F92"/>
      <c r="G92"/>
      <c r="H92"/>
      <c r="I92" s="37">
        <v>0.17199999999999999</v>
      </c>
      <c r="J92" s="37">
        <v>2.4500000000000001E-2</v>
      </c>
      <c r="K92"/>
      <c r="L92"/>
      <c r="M92"/>
      <c r="N92" s="51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</row>
    <row r="93" spans="1:92" s="14" customFormat="1" ht="32.25" customHeight="1" x14ac:dyDescent="0.25">
      <c r="A93" s="85" t="s">
        <v>298</v>
      </c>
      <c r="B93" s="80" t="s">
        <v>289</v>
      </c>
      <c r="C93" s="81"/>
      <c r="D93" s="81"/>
      <c r="E93" s="81"/>
      <c r="F93" s="82"/>
      <c r="G93" s="85" t="s">
        <v>292</v>
      </c>
      <c r="H93" s="91" t="s">
        <v>299</v>
      </c>
      <c r="I93" s="92"/>
      <c r="J93" s="93"/>
      <c r="K93" s="94" t="s">
        <v>290</v>
      </c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</row>
    <row r="94" spans="1:92" s="14" customFormat="1" ht="22.5" customHeight="1" x14ac:dyDescent="0.25">
      <c r="A94" s="86"/>
      <c r="B94" s="26" t="s">
        <v>315</v>
      </c>
      <c r="C94" s="26" t="s">
        <v>350</v>
      </c>
      <c r="D94" s="26" t="s">
        <v>351</v>
      </c>
      <c r="E94" s="26" t="s">
        <v>316</v>
      </c>
      <c r="F94" s="26" t="s">
        <v>317</v>
      </c>
      <c r="G94" s="86"/>
      <c r="H94" s="53" t="s">
        <v>295</v>
      </c>
      <c r="I94" s="71" t="s">
        <v>293</v>
      </c>
      <c r="J94" s="71" t="s">
        <v>294</v>
      </c>
      <c r="K94" s="95"/>
      <c r="N94" s="51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</row>
    <row r="95" spans="1:92" s="14" customFormat="1" x14ac:dyDescent="0.25">
      <c r="A95" s="56" t="s">
        <v>333</v>
      </c>
      <c r="B95" s="49"/>
      <c r="C95" s="49"/>
      <c r="D95" s="49"/>
      <c r="E95" s="49"/>
      <c r="F95" s="49"/>
      <c r="G95" s="39">
        <f>SUM(B95:F95)</f>
        <v>0</v>
      </c>
      <c r="H95" s="64">
        <f>18.3*G95</f>
        <v>0</v>
      </c>
      <c r="I95" s="52">
        <f>(H95*$I$92)</f>
        <v>0</v>
      </c>
      <c r="J95" s="52">
        <f>(H95*$J$92)</f>
        <v>0</v>
      </c>
      <c r="K95" s="38">
        <f t="shared" ref="K95:K96" si="25">SUM(H95:J95)</f>
        <v>0</v>
      </c>
      <c r="N95" s="51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</row>
    <row r="96" spans="1:92" s="14" customFormat="1" x14ac:dyDescent="0.25">
      <c r="A96" s="31"/>
      <c r="B96" s="39"/>
      <c r="C96" s="39"/>
      <c r="D96" s="39"/>
      <c r="E96" s="39"/>
      <c r="F96" s="39"/>
      <c r="G96" s="39">
        <f>SUM(B96:F96)</f>
        <v>0</v>
      </c>
      <c r="H96" s="40">
        <f>30*G96</f>
        <v>0</v>
      </c>
      <c r="I96" s="40">
        <f t="shared" ref="I96:I112" si="26">(H96*$I$92)</f>
        <v>0</v>
      </c>
      <c r="J96" s="40">
        <f t="shared" ref="J96:J112" si="27">(H96*$J$92)</f>
        <v>0</v>
      </c>
      <c r="K96" s="40">
        <f t="shared" si="25"/>
        <v>0</v>
      </c>
      <c r="N96" s="51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</row>
    <row r="97" spans="1:92" s="14" customFormat="1" x14ac:dyDescent="0.25">
      <c r="A97" s="31"/>
      <c r="B97" s="39"/>
      <c r="C97" s="39"/>
      <c r="D97" s="39"/>
      <c r="E97" s="39"/>
      <c r="F97" s="39"/>
      <c r="G97" s="39">
        <f t="shared" ref="G97:G112" si="28">SUM(B97:F97)</f>
        <v>0</v>
      </c>
      <c r="H97" s="40">
        <f t="shared" ref="H97:H111" si="29">30*G97</f>
        <v>0</v>
      </c>
      <c r="I97" s="40">
        <f t="shared" si="26"/>
        <v>0</v>
      </c>
      <c r="J97" s="40">
        <f t="shared" si="27"/>
        <v>0</v>
      </c>
      <c r="K97" s="40">
        <f t="shared" ref="K97:K112" si="30">SUM(H97:J97)</f>
        <v>0</v>
      </c>
      <c r="N97" s="51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</row>
    <row r="98" spans="1:92" s="14" customFormat="1" x14ac:dyDescent="0.25">
      <c r="A98" s="31"/>
      <c r="B98" s="39"/>
      <c r="C98" s="39"/>
      <c r="D98" s="39"/>
      <c r="E98" s="39"/>
      <c r="F98" s="39"/>
      <c r="G98" s="39">
        <f t="shared" si="28"/>
        <v>0</v>
      </c>
      <c r="H98" s="40">
        <f t="shared" si="29"/>
        <v>0</v>
      </c>
      <c r="I98" s="40">
        <f t="shared" si="26"/>
        <v>0</v>
      </c>
      <c r="J98" s="40">
        <f t="shared" si="27"/>
        <v>0</v>
      </c>
      <c r="K98" s="40">
        <f t="shared" si="30"/>
        <v>0</v>
      </c>
      <c r="M98" s="69"/>
      <c r="N98" s="51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</row>
    <row r="99" spans="1:92" s="14" customFormat="1" x14ac:dyDescent="0.25">
      <c r="A99" s="31"/>
      <c r="B99" s="39"/>
      <c r="C99" s="39"/>
      <c r="D99" s="39"/>
      <c r="E99" s="39"/>
      <c r="F99" s="39"/>
      <c r="G99" s="39">
        <f t="shared" si="28"/>
        <v>0</v>
      </c>
      <c r="H99" s="40">
        <f t="shared" si="29"/>
        <v>0</v>
      </c>
      <c r="I99" s="40">
        <f t="shared" si="26"/>
        <v>0</v>
      </c>
      <c r="J99" s="40">
        <f t="shared" si="27"/>
        <v>0</v>
      </c>
      <c r="K99" s="40">
        <f t="shared" si="30"/>
        <v>0</v>
      </c>
      <c r="N99" s="51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</row>
    <row r="100" spans="1:92" s="14" customFormat="1" x14ac:dyDescent="0.25">
      <c r="A100" s="31"/>
      <c r="B100" s="39"/>
      <c r="C100" s="39"/>
      <c r="D100" s="39"/>
      <c r="E100" s="39"/>
      <c r="F100" s="39"/>
      <c r="G100" s="39">
        <f t="shared" si="28"/>
        <v>0</v>
      </c>
      <c r="H100" s="40">
        <f t="shared" si="29"/>
        <v>0</v>
      </c>
      <c r="I100" s="40">
        <f t="shared" si="26"/>
        <v>0</v>
      </c>
      <c r="J100" s="40">
        <f t="shared" si="27"/>
        <v>0</v>
      </c>
      <c r="K100" s="40">
        <f t="shared" si="30"/>
        <v>0</v>
      </c>
      <c r="N100" s="51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</row>
    <row r="101" spans="1:92" s="14" customFormat="1" x14ac:dyDescent="0.25">
      <c r="A101" s="31"/>
      <c r="B101" s="39"/>
      <c r="C101" s="39"/>
      <c r="D101" s="39"/>
      <c r="E101" s="39"/>
      <c r="F101" s="39"/>
      <c r="G101" s="39">
        <f t="shared" si="28"/>
        <v>0</v>
      </c>
      <c r="H101" s="40">
        <f t="shared" si="29"/>
        <v>0</v>
      </c>
      <c r="I101" s="40">
        <f t="shared" si="26"/>
        <v>0</v>
      </c>
      <c r="J101" s="40">
        <f t="shared" si="27"/>
        <v>0</v>
      </c>
      <c r="K101" s="40">
        <f t="shared" si="30"/>
        <v>0</v>
      </c>
      <c r="N101" s="51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</row>
    <row r="102" spans="1:92" s="14" customFormat="1" x14ac:dyDescent="0.25">
      <c r="A102" s="31"/>
      <c r="B102" s="39"/>
      <c r="C102" s="39"/>
      <c r="D102" s="39"/>
      <c r="E102" s="39"/>
      <c r="F102" s="39"/>
      <c r="G102" s="39">
        <f t="shared" si="28"/>
        <v>0</v>
      </c>
      <c r="H102" s="40">
        <f t="shared" si="29"/>
        <v>0</v>
      </c>
      <c r="I102" s="40">
        <f t="shared" si="26"/>
        <v>0</v>
      </c>
      <c r="J102" s="40">
        <f t="shared" si="27"/>
        <v>0</v>
      </c>
      <c r="K102" s="40">
        <f t="shared" si="30"/>
        <v>0</v>
      </c>
      <c r="N102" s="51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</row>
    <row r="103" spans="1:92" s="14" customFormat="1" x14ac:dyDescent="0.25">
      <c r="A103" s="31"/>
      <c r="B103" s="39"/>
      <c r="C103" s="39"/>
      <c r="D103" s="39"/>
      <c r="E103" s="39"/>
      <c r="F103" s="39"/>
      <c r="G103" s="39">
        <f t="shared" si="28"/>
        <v>0</v>
      </c>
      <c r="H103" s="40">
        <f t="shared" si="29"/>
        <v>0</v>
      </c>
      <c r="I103" s="40">
        <f t="shared" si="26"/>
        <v>0</v>
      </c>
      <c r="J103" s="40">
        <f t="shared" si="27"/>
        <v>0</v>
      </c>
      <c r="K103" s="40">
        <f t="shared" si="30"/>
        <v>0</v>
      </c>
      <c r="N103" s="51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</row>
    <row r="104" spans="1:92" s="14" customFormat="1" x14ac:dyDescent="0.25">
      <c r="A104" s="31"/>
      <c r="B104" s="39"/>
      <c r="C104" s="39"/>
      <c r="D104" s="39"/>
      <c r="E104" s="39"/>
      <c r="F104" s="39"/>
      <c r="G104" s="39">
        <f t="shared" si="28"/>
        <v>0</v>
      </c>
      <c r="H104" s="40">
        <f t="shared" si="29"/>
        <v>0</v>
      </c>
      <c r="I104" s="40">
        <f t="shared" si="26"/>
        <v>0</v>
      </c>
      <c r="J104" s="40">
        <f t="shared" si="27"/>
        <v>0</v>
      </c>
      <c r="K104" s="40">
        <f t="shared" si="30"/>
        <v>0</v>
      </c>
      <c r="N104" s="51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</row>
    <row r="105" spans="1:92" s="14" customFormat="1" x14ac:dyDescent="0.25">
      <c r="A105" s="31"/>
      <c r="B105" s="39"/>
      <c r="C105" s="39"/>
      <c r="D105" s="39"/>
      <c r="E105" s="39"/>
      <c r="F105" s="39"/>
      <c r="G105" s="39">
        <f t="shared" si="28"/>
        <v>0</v>
      </c>
      <c r="H105" s="40">
        <f t="shared" si="29"/>
        <v>0</v>
      </c>
      <c r="I105" s="40">
        <f t="shared" si="26"/>
        <v>0</v>
      </c>
      <c r="J105" s="40">
        <f t="shared" si="27"/>
        <v>0</v>
      </c>
      <c r="K105" s="40">
        <f t="shared" si="30"/>
        <v>0</v>
      </c>
      <c r="N105" s="51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</row>
    <row r="106" spans="1:92" s="14" customFormat="1" x14ac:dyDescent="0.25">
      <c r="A106" s="31"/>
      <c r="B106" s="39"/>
      <c r="C106" s="39"/>
      <c r="D106" s="39"/>
      <c r="E106" s="39"/>
      <c r="F106" s="39"/>
      <c r="G106" s="39">
        <f t="shared" si="28"/>
        <v>0</v>
      </c>
      <c r="H106" s="40">
        <f t="shared" si="29"/>
        <v>0</v>
      </c>
      <c r="I106" s="40">
        <f t="shared" si="26"/>
        <v>0</v>
      </c>
      <c r="J106" s="40">
        <f t="shared" si="27"/>
        <v>0</v>
      </c>
      <c r="K106" s="40">
        <f t="shared" si="30"/>
        <v>0</v>
      </c>
      <c r="N106" s="51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</row>
    <row r="107" spans="1:92" s="14" customFormat="1" x14ac:dyDescent="0.25">
      <c r="A107" s="31"/>
      <c r="B107" s="39"/>
      <c r="C107" s="39"/>
      <c r="D107" s="39"/>
      <c r="E107" s="39"/>
      <c r="F107" s="39"/>
      <c r="G107" s="39">
        <f t="shared" si="28"/>
        <v>0</v>
      </c>
      <c r="H107" s="40">
        <f t="shared" si="29"/>
        <v>0</v>
      </c>
      <c r="I107" s="40">
        <f t="shared" si="26"/>
        <v>0</v>
      </c>
      <c r="J107" s="40">
        <f t="shared" si="27"/>
        <v>0</v>
      </c>
      <c r="K107" s="40">
        <f t="shared" si="30"/>
        <v>0</v>
      </c>
      <c r="N107" s="51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</row>
    <row r="108" spans="1:92" s="14" customFormat="1" x14ac:dyDescent="0.25">
      <c r="A108" s="31"/>
      <c r="B108" s="39"/>
      <c r="C108" s="39"/>
      <c r="D108" s="39"/>
      <c r="E108" s="39"/>
      <c r="F108" s="39"/>
      <c r="G108" s="39">
        <f t="shared" si="28"/>
        <v>0</v>
      </c>
      <c r="H108" s="40">
        <f t="shared" si="29"/>
        <v>0</v>
      </c>
      <c r="I108" s="40">
        <f t="shared" si="26"/>
        <v>0</v>
      </c>
      <c r="J108" s="40">
        <f t="shared" si="27"/>
        <v>0</v>
      </c>
      <c r="K108" s="40">
        <f t="shared" si="30"/>
        <v>0</v>
      </c>
      <c r="N108" s="51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</row>
    <row r="109" spans="1:92" s="14" customFormat="1" x14ac:dyDescent="0.25">
      <c r="A109" s="31"/>
      <c r="B109" s="39"/>
      <c r="C109" s="39"/>
      <c r="D109" s="39"/>
      <c r="E109" s="39"/>
      <c r="F109" s="39"/>
      <c r="G109" s="39">
        <f t="shared" si="28"/>
        <v>0</v>
      </c>
      <c r="H109" s="40">
        <f t="shared" si="29"/>
        <v>0</v>
      </c>
      <c r="I109" s="40">
        <f t="shared" si="26"/>
        <v>0</v>
      </c>
      <c r="J109" s="40">
        <f t="shared" si="27"/>
        <v>0</v>
      </c>
      <c r="K109" s="40">
        <f t="shared" si="30"/>
        <v>0</v>
      </c>
      <c r="N109" s="51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</row>
    <row r="110" spans="1:92" s="14" customFormat="1" x14ac:dyDescent="0.25">
      <c r="A110" s="31"/>
      <c r="B110" s="39"/>
      <c r="C110" s="39"/>
      <c r="D110" s="39"/>
      <c r="E110" s="39"/>
      <c r="F110" s="39"/>
      <c r="G110" s="39">
        <f t="shared" si="28"/>
        <v>0</v>
      </c>
      <c r="H110" s="40">
        <f t="shared" si="29"/>
        <v>0</v>
      </c>
      <c r="I110" s="40">
        <f t="shared" si="26"/>
        <v>0</v>
      </c>
      <c r="J110" s="40">
        <f t="shared" si="27"/>
        <v>0</v>
      </c>
      <c r="K110" s="40">
        <f t="shared" si="30"/>
        <v>0</v>
      </c>
      <c r="N110" s="51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</row>
    <row r="111" spans="1:92" s="14" customFormat="1" x14ac:dyDescent="0.25">
      <c r="A111" s="31"/>
      <c r="B111" s="39"/>
      <c r="C111" s="39"/>
      <c r="D111" s="39"/>
      <c r="E111" s="39"/>
      <c r="F111" s="39"/>
      <c r="G111" s="39">
        <f t="shared" si="28"/>
        <v>0</v>
      </c>
      <c r="H111" s="40">
        <f t="shared" si="29"/>
        <v>0</v>
      </c>
      <c r="I111" s="40">
        <f t="shared" si="26"/>
        <v>0</v>
      </c>
      <c r="J111" s="40">
        <f t="shared" si="27"/>
        <v>0</v>
      </c>
      <c r="K111" s="40">
        <f t="shared" si="30"/>
        <v>0</v>
      </c>
      <c r="N111" s="51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</row>
    <row r="112" spans="1:92" s="14" customFormat="1" x14ac:dyDescent="0.25">
      <c r="A112" s="60"/>
      <c r="B112" s="41"/>
      <c r="C112" s="41"/>
      <c r="D112" s="41"/>
      <c r="E112" s="41"/>
      <c r="F112" s="41"/>
      <c r="G112" s="41">
        <f t="shared" si="28"/>
        <v>0</v>
      </c>
      <c r="H112" s="42">
        <f>30*G112</f>
        <v>0</v>
      </c>
      <c r="I112" s="73">
        <f t="shared" si="26"/>
        <v>0</v>
      </c>
      <c r="J112" s="73">
        <f t="shared" si="27"/>
        <v>0</v>
      </c>
      <c r="K112" s="42">
        <f t="shared" si="30"/>
        <v>0</v>
      </c>
      <c r="N112" s="51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</row>
    <row r="113" spans="1:92" s="14" customFormat="1" x14ac:dyDescent="0.25">
      <c r="A113" s="43" t="s">
        <v>291</v>
      </c>
      <c r="B113" s="46" t="s">
        <v>11</v>
      </c>
      <c r="C113" s="46" t="s">
        <v>11</v>
      </c>
      <c r="D113" s="46" t="s">
        <v>11</v>
      </c>
      <c r="E113" s="46" t="s">
        <v>11</v>
      </c>
      <c r="F113" s="46" t="s">
        <v>11</v>
      </c>
      <c r="G113" s="46" t="s">
        <v>11</v>
      </c>
      <c r="H113" s="44">
        <f>SUM(H95:H112)</f>
        <v>0</v>
      </c>
      <c r="I113" s="47">
        <f>SUM(I95:I112)</f>
        <v>0</v>
      </c>
      <c r="J113" s="47">
        <f>SUM(J95:J112)</f>
        <v>0</v>
      </c>
      <c r="K113" s="44">
        <f>SUM(K95:K112)</f>
        <v>0</v>
      </c>
      <c r="N113" s="51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</row>
    <row r="114" spans="1:92" s="14" customFormat="1" x14ac:dyDescent="0.25">
      <c r="A114" s="36" t="s">
        <v>305</v>
      </c>
      <c r="B114"/>
      <c r="C114"/>
      <c r="D114"/>
      <c r="E114"/>
      <c r="F114"/>
      <c r="G114"/>
      <c r="H114"/>
      <c r="I114"/>
      <c r="J114"/>
      <c r="K114"/>
      <c r="L114"/>
      <c r="M114"/>
      <c r="N114" s="51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</row>
    <row r="115" spans="1:92" s="14" customFormat="1" x14ac:dyDescent="0.25">
      <c r="A115" s="36"/>
      <c r="B115"/>
      <c r="C115"/>
      <c r="D115"/>
      <c r="E115"/>
      <c r="F115"/>
      <c r="G115"/>
      <c r="H115"/>
      <c r="I115"/>
      <c r="J115"/>
      <c r="K115"/>
      <c r="L115"/>
      <c r="M115"/>
      <c r="N115" s="51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</row>
    <row r="116" spans="1:92" s="14" customFormat="1" x14ac:dyDescent="0.25">
      <c r="A116" t="s">
        <v>339</v>
      </c>
      <c r="B116"/>
      <c r="C116"/>
      <c r="D116"/>
      <c r="E116"/>
      <c r="F116"/>
      <c r="G116"/>
      <c r="H116"/>
      <c r="I116"/>
      <c r="J116"/>
      <c r="K116"/>
      <c r="L116"/>
      <c r="M116"/>
      <c r="N116" s="51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</row>
    <row r="117" spans="1:92" s="14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51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</row>
    <row r="118" spans="1:92" s="14" customFormat="1" x14ac:dyDescent="0.25">
      <c r="A118" s="6" t="s">
        <v>287</v>
      </c>
      <c r="B118" s="6"/>
      <c r="C118" s="6"/>
      <c r="D118" s="4"/>
      <c r="E118" s="4"/>
      <c r="F118" s="4"/>
      <c r="G118"/>
      <c r="H118"/>
      <c r="I118"/>
      <c r="J118"/>
      <c r="K118"/>
      <c r="L118"/>
      <c r="M118"/>
      <c r="N118" s="51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</row>
    <row r="119" spans="1:92" s="14" customFormat="1" x14ac:dyDescent="0.25">
      <c r="A119"/>
      <c r="B119"/>
      <c r="C119"/>
      <c r="D119"/>
      <c r="E119"/>
      <c r="F119"/>
      <c r="G119"/>
      <c r="H119"/>
      <c r="I119" s="37">
        <v>0.17199999999999999</v>
      </c>
      <c r="J119" s="37">
        <v>2.4500000000000001E-2</v>
      </c>
      <c r="K119"/>
      <c r="L119"/>
      <c r="M119"/>
      <c r="N119" s="51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</row>
    <row r="120" spans="1:92" s="14" customFormat="1" ht="32.25" customHeight="1" x14ac:dyDescent="0.25">
      <c r="A120" s="85" t="s">
        <v>298</v>
      </c>
      <c r="B120" s="80" t="s">
        <v>289</v>
      </c>
      <c r="C120" s="81"/>
      <c r="D120" s="81"/>
      <c r="E120" s="81"/>
      <c r="F120" s="82"/>
      <c r="G120" s="85" t="s">
        <v>292</v>
      </c>
      <c r="H120" s="91" t="s">
        <v>299</v>
      </c>
      <c r="I120" s="92"/>
      <c r="J120" s="93"/>
      <c r="K120" s="94" t="s">
        <v>290</v>
      </c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</row>
    <row r="121" spans="1:92" s="14" customFormat="1" ht="22.5" customHeight="1" x14ac:dyDescent="0.25">
      <c r="A121" s="86"/>
      <c r="B121" s="26" t="s">
        <v>318</v>
      </c>
      <c r="C121" s="26" t="s">
        <v>352</v>
      </c>
      <c r="D121" s="26" t="s">
        <v>353</v>
      </c>
      <c r="E121" s="26" t="s">
        <v>319</v>
      </c>
      <c r="F121" s="26" t="s">
        <v>320</v>
      </c>
      <c r="G121" s="86"/>
      <c r="H121" s="53" t="s">
        <v>295</v>
      </c>
      <c r="I121" s="71" t="s">
        <v>293</v>
      </c>
      <c r="J121" s="71" t="s">
        <v>294</v>
      </c>
      <c r="K121" s="95"/>
      <c r="N121" s="51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</row>
    <row r="122" spans="1:92" s="14" customFormat="1" x14ac:dyDescent="0.25">
      <c r="A122" s="56" t="s">
        <v>333</v>
      </c>
      <c r="B122" s="49"/>
      <c r="C122" s="49"/>
      <c r="D122" s="49"/>
      <c r="E122" s="49"/>
      <c r="F122" s="49"/>
      <c r="G122" s="39">
        <f>SUM(B122:F122)</f>
        <v>0</v>
      </c>
      <c r="H122" s="64">
        <f>18.3*G122</f>
        <v>0</v>
      </c>
      <c r="I122" s="52">
        <f>(H122*$I$119)</f>
        <v>0</v>
      </c>
      <c r="J122" s="52">
        <f>(H122*$J$119)</f>
        <v>0</v>
      </c>
      <c r="K122" s="38">
        <f t="shared" ref="K122:K123" si="31">SUM(H122:J122)</f>
        <v>0</v>
      </c>
      <c r="N122" s="51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</row>
    <row r="123" spans="1:92" s="14" customFormat="1" x14ac:dyDescent="0.25">
      <c r="A123" s="31"/>
      <c r="B123" s="39"/>
      <c r="C123" s="39"/>
      <c r="D123" s="39"/>
      <c r="E123" s="39"/>
      <c r="F123" s="39"/>
      <c r="G123" s="39">
        <f>SUM(B123:F123)</f>
        <v>0</v>
      </c>
      <c r="H123" s="40">
        <f>30*G123</f>
        <v>0</v>
      </c>
      <c r="I123" s="40">
        <f t="shared" ref="I123:I139" si="32">(H123*$I$119)</f>
        <v>0</v>
      </c>
      <c r="J123" s="40">
        <f t="shared" ref="J123:J139" si="33">(H123*$J$119)</f>
        <v>0</v>
      </c>
      <c r="K123" s="40">
        <f t="shared" si="31"/>
        <v>0</v>
      </c>
      <c r="N123" s="51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</row>
    <row r="124" spans="1:92" s="14" customFormat="1" x14ac:dyDescent="0.25">
      <c r="A124" s="31"/>
      <c r="B124" s="39"/>
      <c r="C124" s="39"/>
      <c r="D124" s="39"/>
      <c r="E124" s="39"/>
      <c r="F124" s="39"/>
      <c r="G124" s="39">
        <f t="shared" ref="G124:G139" si="34">SUM(B124:F124)</f>
        <v>0</v>
      </c>
      <c r="H124" s="40">
        <f t="shared" ref="H124:H138" si="35">30*G124</f>
        <v>0</v>
      </c>
      <c r="I124" s="40">
        <f t="shared" si="32"/>
        <v>0</v>
      </c>
      <c r="J124" s="40">
        <f t="shared" si="33"/>
        <v>0</v>
      </c>
      <c r="K124" s="40">
        <f t="shared" ref="K124:K139" si="36">SUM(H124:J124)</f>
        <v>0</v>
      </c>
      <c r="N124" s="51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</row>
    <row r="125" spans="1:92" s="14" customFormat="1" x14ac:dyDescent="0.25">
      <c r="A125" s="31"/>
      <c r="B125" s="39"/>
      <c r="C125" s="39"/>
      <c r="D125" s="39"/>
      <c r="E125" s="39"/>
      <c r="F125" s="39"/>
      <c r="G125" s="39">
        <f t="shared" si="34"/>
        <v>0</v>
      </c>
      <c r="H125" s="40">
        <f t="shared" si="35"/>
        <v>0</v>
      </c>
      <c r="I125" s="40">
        <f t="shared" si="32"/>
        <v>0</v>
      </c>
      <c r="J125" s="40">
        <f t="shared" si="33"/>
        <v>0</v>
      </c>
      <c r="K125" s="40">
        <f t="shared" si="36"/>
        <v>0</v>
      </c>
      <c r="M125" s="69"/>
      <c r="N125" s="51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</row>
    <row r="126" spans="1:92" s="14" customFormat="1" x14ac:dyDescent="0.25">
      <c r="A126" s="31"/>
      <c r="B126" s="39"/>
      <c r="C126" s="39"/>
      <c r="D126" s="39"/>
      <c r="E126" s="39"/>
      <c r="F126" s="39"/>
      <c r="G126" s="39">
        <f t="shared" si="34"/>
        <v>0</v>
      </c>
      <c r="H126" s="40">
        <f t="shared" si="35"/>
        <v>0</v>
      </c>
      <c r="I126" s="40">
        <f t="shared" si="32"/>
        <v>0</v>
      </c>
      <c r="J126" s="40">
        <f t="shared" si="33"/>
        <v>0</v>
      </c>
      <c r="K126" s="40">
        <f t="shared" si="36"/>
        <v>0</v>
      </c>
      <c r="N126" s="51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</row>
    <row r="127" spans="1:92" s="14" customFormat="1" x14ac:dyDescent="0.25">
      <c r="A127" s="31"/>
      <c r="B127" s="39"/>
      <c r="C127" s="39"/>
      <c r="D127" s="39"/>
      <c r="E127" s="39"/>
      <c r="F127" s="39"/>
      <c r="G127" s="39">
        <f t="shared" si="34"/>
        <v>0</v>
      </c>
      <c r="H127" s="40">
        <f t="shared" si="35"/>
        <v>0</v>
      </c>
      <c r="I127" s="40">
        <f t="shared" si="32"/>
        <v>0</v>
      </c>
      <c r="J127" s="40">
        <f t="shared" si="33"/>
        <v>0</v>
      </c>
      <c r="K127" s="40">
        <f t="shared" si="36"/>
        <v>0</v>
      </c>
      <c r="N127" s="51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</row>
    <row r="128" spans="1:92" s="14" customFormat="1" x14ac:dyDescent="0.25">
      <c r="A128" s="31"/>
      <c r="B128" s="39"/>
      <c r="C128" s="39"/>
      <c r="D128" s="39"/>
      <c r="E128" s="39"/>
      <c r="F128" s="39"/>
      <c r="G128" s="39">
        <f t="shared" si="34"/>
        <v>0</v>
      </c>
      <c r="H128" s="40">
        <f t="shared" si="35"/>
        <v>0</v>
      </c>
      <c r="I128" s="40">
        <f t="shared" si="32"/>
        <v>0</v>
      </c>
      <c r="J128" s="40">
        <f t="shared" si="33"/>
        <v>0</v>
      </c>
      <c r="K128" s="40">
        <f t="shared" si="36"/>
        <v>0</v>
      </c>
      <c r="N128" s="51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</row>
    <row r="129" spans="1:92" s="14" customFormat="1" x14ac:dyDescent="0.25">
      <c r="A129" s="31"/>
      <c r="B129" s="39"/>
      <c r="C129" s="39"/>
      <c r="D129" s="39"/>
      <c r="E129" s="39"/>
      <c r="F129" s="39"/>
      <c r="G129" s="39">
        <f t="shared" si="34"/>
        <v>0</v>
      </c>
      <c r="H129" s="40">
        <f t="shared" si="35"/>
        <v>0</v>
      </c>
      <c r="I129" s="40">
        <f t="shared" si="32"/>
        <v>0</v>
      </c>
      <c r="J129" s="40">
        <f t="shared" si="33"/>
        <v>0</v>
      </c>
      <c r="K129" s="40">
        <f t="shared" si="36"/>
        <v>0</v>
      </c>
      <c r="N129" s="51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</row>
    <row r="130" spans="1:92" s="14" customFormat="1" x14ac:dyDescent="0.25">
      <c r="A130" s="31"/>
      <c r="B130" s="39"/>
      <c r="C130" s="39"/>
      <c r="D130" s="39"/>
      <c r="E130" s="39"/>
      <c r="F130" s="39"/>
      <c r="G130" s="39">
        <f t="shared" si="34"/>
        <v>0</v>
      </c>
      <c r="H130" s="40">
        <f t="shared" si="35"/>
        <v>0</v>
      </c>
      <c r="I130" s="40">
        <f t="shared" si="32"/>
        <v>0</v>
      </c>
      <c r="J130" s="40">
        <f t="shared" si="33"/>
        <v>0</v>
      </c>
      <c r="K130" s="40">
        <f t="shared" si="36"/>
        <v>0</v>
      </c>
      <c r="N130" s="51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</row>
    <row r="131" spans="1:92" s="14" customFormat="1" x14ac:dyDescent="0.25">
      <c r="A131" s="31"/>
      <c r="B131" s="39"/>
      <c r="C131" s="39"/>
      <c r="D131" s="39"/>
      <c r="E131" s="39"/>
      <c r="F131" s="39"/>
      <c r="G131" s="39">
        <f t="shared" si="34"/>
        <v>0</v>
      </c>
      <c r="H131" s="40">
        <f t="shared" si="35"/>
        <v>0</v>
      </c>
      <c r="I131" s="40">
        <f t="shared" si="32"/>
        <v>0</v>
      </c>
      <c r="J131" s="40">
        <f t="shared" si="33"/>
        <v>0</v>
      </c>
      <c r="K131" s="40">
        <f t="shared" si="36"/>
        <v>0</v>
      </c>
      <c r="N131" s="51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</row>
    <row r="132" spans="1:92" s="14" customFormat="1" x14ac:dyDescent="0.25">
      <c r="A132" s="31"/>
      <c r="B132" s="39"/>
      <c r="C132" s="39"/>
      <c r="D132" s="39"/>
      <c r="E132" s="39"/>
      <c r="F132" s="39"/>
      <c r="G132" s="39">
        <f t="shared" si="34"/>
        <v>0</v>
      </c>
      <c r="H132" s="40">
        <f t="shared" si="35"/>
        <v>0</v>
      </c>
      <c r="I132" s="40">
        <f t="shared" si="32"/>
        <v>0</v>
      </c>
      <c r="J132" s="40">
        <f t="shared" si="33"/>
        <v>0</v>
      </c>
      <c r="K132" s="40">
        <f t="shared" si="36"/>
        <v>0</v>
      </c>
      <c r="N132" s="51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</row>
    <row r="133" spans="1:92" s="14" customFormat="1" x14ac:dyDescent="0.25">
      <c r="A133" s="31"/>
      <c r="B133" s="39"/>
      <c r="C133" s="39"/>
      <c r="D133" s="39"/>
      <c r="E133" s="39"/>
      <c r="F133" s="39"/>
      <c r="G133" s="39">
        <f t="shared" si="34"/>
        <v>0</v>
      </c>
      <c r="H133" s="40">
        <f t="shared" si="35"/>
        <v>0</v>
      </c>
      <c r="I133" s="40">
        <f t="shared" si="32"/>
        <v>0</v>
      </c>
      <c r="J133" s="40">
        <f t="shared" si="33"/>
        <v>0</v>
      </c>
      <c r="K133" s="40">
        <f t="shared" si="36"/>
        <v>0</v>
      </c>
      <c r="N133" s="51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</row>
    <row r="134" spans="1:92" s="14" customFormat="1" x14ac:dyDescent="0.25">
      <c r="A134" s="31"/>
      <c r="B134" s="39"/>
      <c r="C134" s="39"/>
      <c r="D134" s="39"/>
      <c r="E134" s="39"/>
      <c r="F134" s="39"/>
      <c r="G134" s="39">
        <f t="shared" si="34"/>
        <v>0</v>
      </c>
      <c r="H134" s="40">
        <f t="shared" si="35"/>
        <v>0</v>
      </c>
      <c r="I134" s="40">
        <f t="shared" si="32"/>
        <v>0</v>
      </c>
      <c r="J134" s="40">
        <f t="shared" si="33"/>
        <v>0</v>
      </c>
      <c r="K134" s="40">
        <f t="shared" si="36"/>
        <v>0</v>
      </c>
      <c r="N134" s="51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</row>
    <row r="135" spans="1:92" s="14" customFormat="1" x14ac:dyDescent="0.25">
      <c r="A135" s="31"/>
      <c r="B135" s="39"/>
      <c r="C135" s="39"/>
      <c r="D135" s="39"/>
      <c r="E135" s="39"/>
      <c r="F135" s="39"/>
      <c r="G135" s="39">
        <f t="shared" si="34"/>
        <v>0</v>
      </c>
      <c r="H135" s="40">
        <f t="shared" si="35"/>
        <v>0</v>
      </c>
      <c r="I135" s="40">
        <f t="shared" si="32"/>
        <v>0</v>
      </c>
      <c r="J135" s="40">
        <f t="shared" si="33"/>
        <v>0</v>
      </c>
      <c r="K135" s="40">
        <f t="shared" si="36"/>
        <v>0</v>
      </c>
      <c r="N135" s="51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</row>
    <row r="136" spans="1:92" s="14" customFormat="1" x14ac:dyDescent="0.25">
      <c r="A136" s="31"/>
      <c r="B136" s="39"/>
      <c r="C136" s="39"/>
      <c r="D136" s="39"/>
      <c r="E136" s="39"/>
      <c r="F136" s="39"/>
      <c r="G136" s="39">
        <f t="shared" si="34"/>
        <v>0</v>
      </c>
      <c r="H136" s="40">
        <f t="shared" si="35"/>
        <v>0</v>
      </c>
      <c r="I136" s="40">
        <f t="shared" si="32"/>
        <v>0</v>
      </c>
      <c r="J136" s="40">
        <f t="shared" si="33"/>
        <v>0</v>
      </c>
      <c r="K136" s="40">
        <f t="shared" si="36"/>
        <v>0</v>
      </c>
      <c r="N136" s="51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</row>
    <row r="137" spans="1:92" s="14" customFormat="1" x14ac:dyDescent="0.25">
      <c r="A137" s="31"/>
      <c r="B137" s="39"/>
      <c r="C137" s="39"/>
      <c r="D137" s="39"/>
      <c r="E137" s="39"/>
      <c r="F137" s="39"/>
      <c r="G137" s="39">
        <f t="shared" si="34"/>
        <v>0</v>
      </c>
      <c r="H137" s="40">
        <f t="shared" si="35"/>
        <v>0</v>
      </c>
      <c r="I137" s="40">
        <f t="shared" si="32"/>
        <v>0</v>
      </c>
      <c r="J137" s="40">
        <f t="shared" si="33"/>
        <v>0</v>
      </c>
      <c r="K137" s="40">
        <f t="shared" si="36"/>
        <v>0</v>
      </c>
      <c r="N137" s="51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</row>
    <row r="138" spans="1:92" s="14" customFormat="1" x14ac:dyDescent="0.25">
      <c r="A138" s="31"/>
      <c r="B138" s="39"/>
      <c r="C138" s="39"/>
      <c r="D138" s="39"/>
      <c r="E138" s="39"/>
      <c r="F138" s="39"/>
      <c r="G138" s="39">
        <f t="shared" si="34"/>
        <v>0</v>
      </c>
      <c r="H138" s="40">
        <f t="shared" si="35"/>
        <v>0</v>
      </c>
      <c r="I138" s="40">
        <f t="shared" si="32"/>
        <v>0</v>
      </c>
      <c r="J138" s="40">
        <f t="shared" si="33"/>
        <v>0</v>
      </c>
      <c r="K138" s="40">
        <f t="shared" si="36"/>
        <v>0</v>
      </c>
      <c r="N138" s="51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</row>
    <row r="139" spans="1:92" s="14" customFormat="1" x14ac:dyDescent="0.25">
      <c r="A139" s="60"/>
      <c r="B139" s="41"/>
      <c r="C139" s="41"/>
      <c r="D139" s="41"/>
      <c r="E139" s="41"/>
      <c r="F139" s="41"/>
      <c r="G139" s="41">
        <f t="shared" si="34"/>
        <v>0</v>
      </c>
      <c r="H139" s="42">
        <f>30*G139</f>
        <v>0</v>
      </c>
      <c r="I139" s="73">
        <f t="shared" si="32"/>
        <v>0</v>
      </c>
      <c r="J139" s="73">
        <f t="shared" si="33"/>
        <v>0</v>
      </c>
      <c r="K139" s="42">
        <f t="shared" si="36"/>
        <v>0</v>
      </c>
      <c r="N139" s="51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</row>
    <row r="140" spans="1:92" s="14" customFormat="1" x14ac:dyDescent="0.25">
      <c r="A140" s="43" t="s">
        <v>291</v>
      </c>
      <c r="B140" s="46" t="s">
        <v>11</v>
      </c>
      <c r="C140" s="46" t="s">
        <v>11</v>
      </c>
      <c r="D140" s="46" t="s">
        <v>11</v>
      </c>
      <c r="E140" s="46" t="s">
        <v>11</v>
      </c>
      <c r="F140" s="46" t="s">
        <v>11</v>
      </c>
      <c r="G140" s="46" t="s">
        <v>11</v>
      </c>
      <c r="H140" s="44">
        <f>SUM(H122:H139)</f>
        <v>0</v>
      </c>
      <c r="I140" s="47">
        <f>SUM(I122:I139)</f>
        <v>0</v>
      </c>
      <c r="J140" s="47">
        <f>SUM(J122:J139)</f>
        <v>0</v>
      </c>
      <c r="K140" s="44">
        <f>SUM(K122:K139)</f>
        <v>0</v>
      </c>
      <c r="N140" s="51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</row>
    <row r="141" spans="1:92" s="14" customFormat="1" x14ac:dyDescent="0.25">
      <c r="A141" s="36" t="s">
        <v>305</v>
      </c>
      <c r="B141"/>
      <c r="C141"/>
      <c r="D141"/>
      <c r="E141"/>
      <c r="F141"/>
      <c r="G141"/>
      <c r="H141"/>
      <c r="I141"/>
      <c r="J141"/>
      <c r="K141"/>
      <c r="L141"/>
      <c r="M141"/>
      <c r="N141" s="51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</row>
    <row r="142" spans="1:92" s="14" customFormat="1" x14ac:dyDescent="0.25">
      <c r="A142" s="36"/>
      <c r="B142"/>
      <c r="C142"/>
      <c r="D142"/>
      <c r="E142"/>
      <c r="F142"/>
      <c r="G142"/>
      <c r="H142"/>
      <c r="I142"/>
      <c r="J142"/>
      <c r="K142"/>
      <c r="L142"/>
      <c r="M142"/>
      <c r="N142" s="51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</row>
    <row r="143" spans="1:92" s="14" customFormat="1" x14ac:dyDescent="0.25">
      <c r="A143" t="s">
        <v>340</v>
      </c>
      <c r="B143"/>
      <c r="C143"/>
      <c r="D143"/>
      <c r="E143"/>
      <c r="F143"/>
      <c r="G143"/>
      <c r="H143"/>
      <c r="I143"/>
      <c r="J143"/>
      <c r="K143"/>
      <c r="L143"/>
      <c r="M143"/>
      <c r="N143" s="51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</row>
    <row r="144" spans="1:92" s="14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51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</row>
    <row r="145" spans="1:92" s="14" customFormat="1" x14ac:dyDescent="0.25">
      <c r="A145" s="6" t="s">
        <v>287</v>
      </c>
      <c r="B145" s="6"/>
      <c r="C145" s="6"/>
      <c r="D145" s="4"/>
      <c r="E145" s="4"/>
      <c r="F145" s="4"/>
      <c r="G145"/>
      <c r="H145"/>
      <c r="I145"/>
      <c r="J145"/>
      <c r="K145"/>
      <c r="L145"/>
      <c r="M145"/>
      <c r="N145" s="51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</row>
    <row r="146" spans="1:92" s="14" customFormat="1" x14ac:dyDescent="0.25">
      <c r="A146"/>
      <c r="B146"/>
      <c r="C146"/>
      <c r="D146"/>
      <c r="E146"/>
      <c r="F146"/>
      <c r="G146"/>
      <c r="H146"/>
      <c r="I146" s="37">
        <v>0.17199999999999999</v>
      </c>
      <c r="J146" s="37">
        <v>2.4500000000000001E-2</v>
      </c>
      <c r="K146"/>
      <c r="L146"/>
      <c r="M146"/>
      <c r="N146" s="51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</row>
    <row r="147" spans="1:92" s="14" customFormat="1" ht="32.25" customHeight="1" x14ac:dyDescent="0.25">
      <c r="A147" s="85" t="s">
        <v>298</v>
      </c>
      <c r="B147" s="80" t="s">
        <v>289</v>
      </c>
      <c r="C147" s="81"/>
      <c r="D147" s="81"/>
      <c r="E147" s="81"/>
      <c r="F147" s="82"/>
      <c r="G147" s="85" t="s">
        <v>292</v>
      </c>
      <c r="H147" s="91" t="s">
        <v>299</v>
      </c>
      <c r="I147" s="92"/>
      <c r="J147" s="93"/>
      <c r="K147" s="94" t="s">
        <v>290</v>
      </c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</row>
    <row r="148" spans="1:92" s="14" customFormat="1" ht="22.5" customHeight="1" x14ac:dyDescent="0.25">
      <c r="A148" s="86"/>
      <c r="B148" s="26" t="s">
        <v>321</v>
      </c>
      <c r="C148" s="26" t="s">
        <v>354</v>
      </c>
      <c r="D148" s="26" t="s">
        <v>355</v>
      </c>
      <c r="E148" s="26" t="s">
        <v>322</v>
      </c>
      <c r="F148" s="26" t="s">
        <v>323</v>
      </c>
      <c r="G148" s="86"/>
      <c r="H148" s="53" t="s">
        <v>295</v>
      </c>
      <c r="I148" s="71" t="s">
        <v>293</v>
      </c>
      <c r="J148" s="71" t="s">
        <v>294</v>
      </c>
      <c r="K148" s="95"/>
      <c r="N148" s="51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</row>
    <row r="149" spans="1:92" s="14" customFormat="1" x14ac:dyDescent="0.25">
      <c r="A149" s="56" t="s">
        <v>333</v>
      </c>
      <c r="B149" s="49"/>
      <c r="C149" s="49"/>
      <c r="D149" s="49"/>
      <c r="E149" s="49"/>
      <c r="F149" s="49"/>
      <c r="G149" s="39">
        <f>SUM(B149:F149)</f>
        <v>0</v>
      </c>
      <c r="H149" s="64">
        <f>18.3*G149</f>
        <v>0</v>
      </c>
      <c r="I149" s="52">
        <f>(H149*$I$146)</f>
        <v>0</v>
      </c>
      <c r="J149" s="52">
        <f>(H149*$J$146)</f>
        <v>0</v>
      </c>
      <c r="K149" s="38">
        <f t="shared" ref="K149:K150" si="37">SUM(H149:J149)</f>
        <v>0</v>
      </c>
      <c r="N149" s="51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</row>
    <row r="150" spans="1:92" s="14" customFormat="1" x14ac:dyDescent="0.25">
      <c r="A150" s="31"/>
      <c r="B150" s="39"/>
      <c r="C150" s="39"/>
      <c r="D150" s="39"/>
      <c r="E150" s="39"/>
      <c r="F150" s="39"/>
      <c r="G150" s="39">
        <f>SUM(B150:F150)</f>
        <v>0</v>
      </c>
      <c r="H150" s="40">
        <f>30*G150</f>
        <v>0</v>
      </c>
      <c r="I150" s="40">
        <f t="shared" ref="I150:I166" si="38">(H150*$I$146)</f>
        <v>0</v>
      </c>
      <c r="J150" s="40">
        <f t="shared" ref="J150:J166" si="39">(H150*$J$146)</f>
        <v>0</v>
      </c>
      <c r="K150" s="40">
        <f t="shared" si="37"/>
        <v>0</v>
      </c>
      <c r="N150" s="51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</row>
    <row r="151" spans="1:92" s="14" customFormat="1" x14ac:dyDescent="0.25">
      <c r="A151" s="31"/>
      <c r="B151" s="39"/>
      <c r="C151" s="39"/>
      <c r="D151" s="39"/>
      <c r="E151" s="39"/>
      <c r="F151" s="39"/>
      <c r="G151" s="39">
        <f t="shared" ref="G151:G166" si="40">SUM(B151:F151)</f>
        <v>0</v>
      </c>
      <c r="H151" s="40">
        <f t="shared" ref="H151:H165" si="41">30*G151</f>
        <v>0</v>
      </c>
      <c r="I151" s="40">
        <f t="shared" si="38"/>
        <v>0</v>
      </c>
      <c r="J151" s="40">
        <f t="shared" si="39"/>
        <v>0</v>
      </c>
      <c r="K151" s="40">
        <f t="shared" ref="K151:K166" si="42">SUM(H151:J151)</f>
        <v>0</v>
      </c>
      <c r="N151" s="51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</row>
    <row r="152" spans="1:92" s="14" customFormat="1" x14ac:dyDescent="0.25">
      <c r="A152" s="31"/>
      <c r="B152" s="39"/>
      <c r="C152" s="39"/>
      <c r="D152" s="39"/>
      <c r="E152" s="39"/>
      <c r="F152" s="39"/>
      <c r="G152" s="39">
        <f t="shared" si="40"/>
        <v>0</v>
      </c>
      <c r="H152" s="40">
        <f t="shared" si="41"/>
        <v>0</v>
      </c>
      <c r="I152" s="40">
        <f t="shared" si="38"/>
        <v>0</v>
      </c>
      <c r="J152" s="40">
        <f t="shared" si="39"/>
        <v>0</v>
      </c>
      <c r="K152" s="40">
        <f t="shared" si="42"/>
        <v>0</v>
      </c>
      <c r="M152" s="69"/>
      <c r="N152" s="51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</row>
    <row r="153" spans="1:92" s="14" customFormat="1" x14ac:dyDescent="0.25">
      <c r="A153" s="31"/>
      <c r="B153" s="39"/>
      <c r="C153" s="39"/>
      <c r="D153" s="39"/>
      <c r="E153" s="39"/>
      <c r="F153" s="39"/>
      <c r="G153" s="39">
        <f t="shared" si="40"/>
        <v>0</v>
      </c>
      <c r="H153" s="40">
        <f t="shared" si="41"/>
        <v>0</v>
      </c>
      <c r="I153" s="40">
        <f t="shared" si="38"/>
        <v>0</v>
      </c>
      <c r="J153" s="40">
        <f t="shared" si="39"/>
        <v>0</v>
      </c>
      <c r="K153" s="40">
        <f t="shared" si="42"/>
        <v>0</v>
      </c>
      <c r="N153" s="51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</row>
    <row r="154" spans="1:92" s="14" customFormat="1" x14ac:dyDescent="0.25">
      <c r="A154" s="31"/>
      <c r="B154" s="39"/>
      <c r="C154" s="39"/>
      <c r="D154" s="39"/>
      <c r="E154" s="39"/>
      <c r="F154" s="39"/>
      <c r="G154" s="39">
        <f t="shared" si="40"/>
        <v>0</v>
      </c>
      <c r="H154" s="40">
        <f t="shared" si="41"/>
        <v>0</v>
      </c>
      <c r="I154" s="40">
        <f t="shared" si="38"/>
        <v>0</v>
      </c>
      <c r="J154" s="40">
        <f t="shared" si="39"/>
        <v>0</v>
      </c>
      <c r="K154" s="40">
        <f t="shared" si="42"/>
        <v>0</v>
      </c>
      <c r="N154" s="51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</row>
    <row r="155" spans="1:92" s="14" customFormat="1" x14ac:dyDescent="0.25">
      <c r="A155" s="31"/>
      <c r="B155" s="39"/>
      <c r="C155" s="39"/>
      <c r="D155" s="39"/>
      <c r="E155" s="39"/>
      <c r="F155" s="39"/>
      <c r="G155" s="39">
        <f t="shared" si="40"/>
        <v>0</v>
      </c>
      <c r="H155" s="40">
        <f t="shared" si="41"/>
        <v>0</v>
      </c>
      <c r="I155" s="40">
        <f t="shared" si="38"/>
        <v>0</v>
      </c>
      <c r="J155" s="40">
        <f t="shared" si="39"/>
        <v>0</v>
      </c>
      <c r="K155" s="40">
        <f t="shared" si="42"/>
        <v>0</v>
      </c>
      <c r="N155" s="51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</row>
    <row r="156" spans="1:92" s="14" customFormat="1" x14ac:dyDescent="0.25">
      <c r="A156" s="31"/>
      <c r="B156" s="39"/>
      <c r="C156" s="39"/>
      <c r="D156" s="39"/>
      <c r="E156" s="39"/>
      <c r="F156" s="39"/>
      <c r="G156" s="39">
        <f t="shared" si="40"/>
        <v>0</v>
      </c>
      <c r="H156" s="40">
        <f t="shared" si="41"/>
        <v>0</v>
      </c>
      <c r="I156" s="40">
        <f t="shared" si="38"/>
        <v>0</v>
      </c>
      <c r="J156" s="40">
        <f t="shared" si="39"/>
        <v>0</v>
      </c>
      <c r="K156" s="40">
        <f t="shared" si="42"/>
        <v>0</v>
      </c>
      <c r="N156" s="51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</row>
    <row r="157" spans="1:92" s="14" customFormat="1" x14ac:dyDescent="0.25">
      <c r="A157" s="31"/>
      <c r="B157" s="39"/>
      <c r="C157" s="39"/>
      <c r="D157" s="39"/>
      <c r="E157" s="39"/>
      <c r="F157" s="39"/>
      <c r="G157" s="39">
        <f t="shared" si="40"/>
        <v>0</v>
      </c>
      <c r="H157" s="40">
        <f t="shared" si="41"/>
        <v>0</v>
      </c>
      <c r="I157" s="40">
        <f t="shared" si="38"/>
        <v>0</v>
      </c>
      <c r="J157" s="40">
        <f t="shared" si="39"/>
        <v>0</v>
      </c>
      <c r="K157" s="40">
        <f t="shared" si="42"/>
        <v>0</v>
      </c>
      <c r="N157" s="51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</row>
    <row r="158" spans="1:92" s="14" customFormat="1" x14ac:dyDescent="0.25">
      <c r="A158" s="31"/>
      <c r="B158" s="39"/>
      <c r="C158" s="39"/>
      <c r="D158" s="39"/>
      <c r="E158" s="39"/>
      <c r="F158" s="39"/>
      <c r="G158" s="39">
        <f t="shared" si="40"/>
        <v>0</v>
      </c>
      <c r="H158" s="40">
        <f t="shared" si="41"/>
        <v>0</v>
      </c>
      <c r="I158" s="40">
        <f t="shared" si="38"/>
        <v>0</v>
      </c>
      <c r="J158" s="40">
        <f t="shared" si="39"/>
        <v>0</v>
      </c>
      <c r="K158" s="40">
        <f t="shared" si="42"/>
        <v>0</v>
      </c>
      <c r="N158" s="51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</row>
    <row r="159" spans="1:92" s="14" customFormat="1" x14ac:dyDescent="0.25">
      <c r="A159" s="31"/>
      <c r="B159" s="39"/>
      <c r="C159" s="39"/>
      <c r="D159" s="39"/>
      <c r="E159" s="39"/>
      <c r="F159" s="39"/>
      <c r="G159" s="39">
        <f t="shared" si="40"/>
        <v>0</v>
      </c>
      <c r="H159" s="40">
        <f t="shared" si="41"/>
        <v>0</v>
      </c>
      <c r="I159" s="40">
        <f t="shared" si="38"/>
        <v>0</v>
      </c>
      <c r="J159" s="40">
        <f t="shared" si="39"/>
        <v>0</v>
      </c>
      <c r="K159" s="40">
        <f t="shared" si="42"/>
        <v>0</v>
      </c>
      <c r="N159" s="51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</row>
    <row r="160" spans="1:92" s="14" customFormat="1" x14ac:dyDescent="0.25">
      <c r="A160" s="31"/>
      <c r="B160" s="39"/>
      <c r="C160" s="39"/>
      <c r="D160" s="39"/>
      <c r="E160" s="39"/>
      <c r="F160" s="39"/>
      <c r="G160" s="39">
        <f t="shared" si="40"/>
        <v>0</v>
      </c>
      <c r="H160" s="40">
        <f t="shared" si="41"/>
        <v>0</v>
      </c>
      <c r="I160" s="40">
        <f t="shared" si="38"/>
        <v>0</v>
      </c>
      <c r="J160" s="40">
        <f t="shared" si="39"/>
        <v>0</v>
      </c>
      <c r="K160" s="40">
        <f t="shared" si="42"/>
        <v>0</v>
      </c>
      <c r="N160" s="51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</row>
    <row r="161" spans="1:92" s="14" customFormat="1" x14ac:dyDescent="0.25">
      <c r="A161" s="31"/>
      <c r="B161" s="39"/>
      <c r="C161" s="39"/>
      <c r="D161" s="39"/>
      <c r="E161" s="39"/>
      <c r="F161" s="39"/>
      <c r="G161" s="39">
        <f t="shared" si="40"/>
        <v>0</v>
      </c>
      <c r="H161" s="40">
        <f t="shared" si="41"/>
        <v>0</v>
      </c>
      <c r="I161" s="40">
        <f t="shared" si="38"/>
        <v>0</v>
      </c>
      <c r="J161" s="40">
        <f t="shared" si="39"/>
        <v>0</v>
      </c>
      <c r="K161" s="40">
        <f t="shared" si="42"/>
        <v>0</v>
      </c>
      <c r="N161" s="51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</row>
    <row r="162" spans="1:92" s="14" customFormat="1" x14ac:dyDescent="0.25">
      <c r="A162" s="31"/>
      <c r="B162" s="39"/>
      <c r="C162" s="39"/>
      <c r="D162" s="39"/>
      <c r="E162" s="39"/>
      <c r="F162" s="39"/>
      <c r="G162" s="39">
        <f t="shared" si="40"/>
        <v>0</v>
      </c>
      <c r="H162" s="40">
        <f t="shared" si="41"/>
        <v>0</v>
      </c>
      <c r="I162" s="40">
        <f t="shared" si="38"/>
        <v>0</v>
      </c>
      <c r="J162" s="40">
        <f t="shared" si="39"/>
        <v>0</v>
      </c>
      <c r="K162" s="40">
        <f t="shared" si="42"/>
        <v>0</v>
      </c>
      <c r="N162" s="51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</row>
    <row r="163" spans="1:92" s="14" customFormat="1" x14ac:dyDescent="0.25">
      <c r="A163" s="31"/>
      <c r="B163" s="39"/>
      <c r="C163" s="39"/>
      <c r="D163" s="39"/>
      <c r="E163" s="39"/>
      <c r="F163" s="39"/>
      <c r="G163" s="39">
        <f t="shared" si="40"/>
        <v>0</v>
      </c>
      <c r="H163" s="40">
        <f t="shared" si="41"/>
        <v>0</v>
      </c>
      <c r="I163" s="40">
        <f t="shared" si="38"/>
        <v>0</v>
      </c>
      <c r="J163" s="40">
        <f t="shared" si="39"/>
        <v>0</v>
      </c>
      <c r="K163" s="40">
        <f t="shared" si="42"/>
        <v>0</v>
      </c>
      <c r="N163" s="51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</row>
    <row r="164" spans="1:92" s="14" customFormat="1" x14ac:dyDescent="0.25">
      <c r="A164" s="31"/>
      <c r="B164" s="39"/>
      <c r="C164" s="39"/>
      <c r="D164" s="39"/>
      <c r="E164" s="39"/>
      <c r="F164" s="39"/>
      <c r="G164" s="39">
        <f t="shared" si="40"/>
        <v>0</v>
      </c>
      <c r="H164" s="40">
        <f t="shared" si="41"/>
        <v>0</v>
      </c>
      <c r="I164" s="40">
        <f t="shared" si="38"/>
        <v>0</v>
      </c>
      <c r="J164" s="40">
        <f t="shared" si="39"/>
        <v>0</v>
      </c>
      <c r="K164" s="40">
        <f t="shared" si="42"/>
        <v>0</v>
      </c>
      <c r="N164" s="51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</row>
    <row r="165" spans="1:92" s="14" customFormat="1" x14ac:dyDescent="0.25">
      <c r="A165" s="31"/>
      <c r="B165" s="39"/>
      <c r="C165" s="39"/>
      <c r="D165" s="39"/>
      <c r="E165" s="39"/>
      <c r="F165" s="39"/>
      <c r="G165" s="39">
        <f t="shared" si="40"/>
        <v>0</v>
      </c>
      <c r="H165" s="40">
        <f t="shared" si="41"/>
        <v>0</v>
      </c>
      <c r="I165" s="40">
        <f t="shared" si="38"/>
        <v>0</v>
      </c>
      <c r="J165" s="40">
        <f t="shared" si="39"/>
        <v>0</v>
      </c>
      <c r="K165" s="40">
        <f t="shared" si="42"/>
        <v>0</v>
      </c>
      <c r="N165" s="51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</row>
    <row r="166" spans="1:92" s="14" customFormat="1" x14ac:dyDescent="0.25">
      <c r="A166" s="60"/>
      <c r="B166" s="41"/>
      <c r="C166" s="41"/>
      <c r="D166" s="41"/>
      <c r="E166" s="41"/>
      <c r="F166" s="41"/>
      <c r="G166" s="41">
        <f t="shared" si="40"/>
        <v>0</v>
      </c>
      <c r="H166" s="42">
        <f>30*G166</f>
        <v>0</v>
      </c>
      <c r="I166" s="45">
        <f t="shared" si="38"/>
        <v>0</v>
      </c>
      <c r="J166" s="45">
        <f t="shared" si="39"/>
        <v>0</v>
      </c>
      <c r="K166" s="42">
        <f t="shared" si="42"/>
        <v>0</v>
      </c>
      <c r="N166" s="51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</row>
    <row r="167" spans="1:92" s="14" customFormat="1" x14ac:dyDescent="0.25">
      <c r="A167" s="43" t="s">
        <v>291</v>
      </c>
      <c r="B167" s="46" t="s">
        <v>11</v>
      </c>
      <c r="C167" s="46" t="s">
        <v>11</v>
      </c>
      <c r="D167" s="46" t="s">
        <v>11</v>
      </c>
      <c r="E167" s="46" t="s">
        <v>11</v>
      </c>
      <c r="F167" s="46" t="s">
        <v>11</v>
      </c>
      <c r="G167" s="46" t="s">
        <v>11</v>
      </c>
      <c r="H167" s="44">
        <f>SUM(H149:H166)</f>
        <v>0</v>
      </c>
      <c r="I167" s="47">
        <f>SUM(I149:I166)</f>
        <v>0</v>
      </c>
      <c r="J167" s="47">
        <f>SUM(J149:J166)</f>
        <v>0</v>
      </c>
      <c r="K167" s="44">
        <f>SUM(K149:K166)</f>
        <v>0</v>
      </c>
      <c r="N167" s="51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</row>
    <row r="168" spans="1:92" s="14" customFormat="1" x14ac:dyDescent="0.25">
      <c r="A168" s="36" t="s">
        <v>305</v>
      </c>
      <c r="B168"/>
      <c r="C168"/>
      <c r="D168"/>
      <c r="E168"/>
      <c r="F168"/>
      <c r="G168"/>
      <c r="H168"/>
      <c r="I168"/>
      <c r="J168"/>
      <c r="K168"/>
      <c r="L168"/>
      <c r="M168"/>
      <c r="N168" s="51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</row>
    <row r="169" spans="1:92" s="14" customFormat="1" x14ac:dyDescent="0.25">
      <c r="A169" s="36"/>
      <c r="B169"/>
      <c r="C169"/>
      <c r="D169"/>
      <c r="E169"/>
      <c r="F169"/>
      <c r="G169"/>
      <c r="H169"/>
      <c r="I169"/>
      <c r="J169"/>
      <c r="K169"/>
      <c r="L169"/>
      <c r="M169"/>
      <c r="N169" s="51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</row>
    <row r="170" spans="1:92" s="14" customFormat="1" x14ac:dyDescent="0.25">
      <c r="A170" t="s">
        <v>341</v>
      </c>
      <c r="B170"/>
      <c r="C170"/>
      <c r="D170"/>
      <c r="E170"/>
      <c r="F170"/>
      <c r="G170"/>
      <c r="H170"/>
      <c r="I170"/>
      <c r="J170"/>
      <c r="K170"/>
      <c r="L170"/>
      <c r="M170"/>
      <c r="N170" s="51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</row>
    <row r="171" spans="1:92" s="14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51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</row>
    <row r="172" spans="1:92" s="14" customFormat="1" x14ac:dyDescent="0.25">
      <c r="A172" s="6" t="s">
        <v>287</v>
      </c>
      <c r="B172" s="6"/>
      <c r="C172" s="6"/>
      <c r="D172" s="4"/>
      <c r="E172" s="4"/>
      <c r="F172" s="4"/>
      <c r="G172"/>
      <c r="H172"/>
      <c r="I172"/>
      <c r="J172"/>
      <c r="K172"/>
      <c r="L172"/>
      <c r="M172"/>
      <c r="N172" s="51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</row>
    <row r="173" spans="1:92" s="14" customFormat="1" x14ac:dyDescent="0.25">
      <c r="A173"/>
      <c r="B173"/>
      <c r="C173"/>
      <c r="D173"/>
      <c r="E173"/>
      <c r="F173"/>
      <c r="G173"/>
      <c r="H173"/>
      <c r="I173" s="37">
        <v>0.17199999999999999</v>
      </c>
      <c r="J173" s="37">
        <v>2.4500000000000001E-2</v>
      </c>
      <c r="K173"/>
      <c r="L173"/>
      <c r="M173"/>
      <c r="N173" s="51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</row>
    <row r="174" spans="1:92" s="14" customFormat="1" ht="32.25" customHeight="1" x14ac:dyDescent="0.25">
      <c r="A174" s="85" t="s">
        <v>298</v>
      </c>
      <c r="B174" s="80" t="s">
        <v>289</v>
      </c>
      <c r="C174" s="81"/>
      <c r="D174" s="81"/>
      <c r="E174" s="81"/>
      <c r="F174" s="82"/>
      <c r="G174" s="85" t="s">
        <v>292</v>
      </c>
      <c r="H174" s="91" t="s">
        <v>299</v>
      </c>
      <c r="I174" s="92"/>
      <c r="J174" s="93"/>
      <c r="K174" s="94" t="s">
        <v>290</v>
      </c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</row>
    <row r="175" spans="1:92" s="14" customFormat="1" ht="22.5" customHeight="1" x14ac:dyDescent="0.25">
      <c r="A175" s="86"/>
      <c r="B175" s="26" t="s">
        <v>324</v>
      </c>
      <c r="C175" s="26" t="s">
        <v>356</v>
      </c>
      <c r="D175" s="26" t="s">
        <v>357</v>
      </c>
      <c r="E175" s="26" t="s">
        <v>325</v>
      </c>
      <c r="F175" s="26" t="s">
        <v>326</v>
      </c>
      <c r="G175" s="86"/>
      <c r="H175" s="53" t="s">
        <v>295</v>
      </c>
      <c r="I175" s="71" t="s">
        <v>293</v>
      </c>
      <c r="J175" s="71" t="s">
        <v>294</v>
      </c>
      <c r="K175" s="95"/>
      <c r="N175" s="51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</row>
    <row r="176" spans="1:92" s="14" customFormat="1" x14ac:dyDescent="0.25">
      <c r="A176" s="56" t="s">
        <v>333</v>
      </c>
      <c r="B176" s="49"/>
      <c r="C176" s="49"/>
      <c r="D176" s="49"/>
      <c r="E176" s="49"/>
      <c r="F176" s="49"/>
      <c r="G176" s="39">
        <f>SUM(B176:F176)</f>
        <v>0</v>
      </c>
      <c r="H176" s="64">
        <f>18.3*G176</f>
        <v>0</v>
      </c>
      <c r="I176" s="52">
        <f>(H176*$I$173)</f>
        <v>0</v>
      </c>
      <c r="J176" s="52">
        <f>(H176*$J$173)</f>
        <v>0</v>
      </c>
      <c r="K176" s="38">
        <f t="shared" ref="K176:K177" si="43">SUM(H176:J176)</f>
        <v>0</v>
      </c>
      <c r="N176" s="51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</row>
    <row r="177" spans="1:92" s="14" customFormat="1" x14ac:dyDescent="0.25">
      <c r="A177" s="31"/>
      <c r="B177" s="39"/>
      <c r="C177" s="39"/>
      <c r="D177" s="39"/>
      <c r="E177" s="39"/>
      <c r="F177" s="39"/>
      <c r="G177" s="39">
        <f>SUM(B177:F177)</f>
        <v>0</v>
      </c>
      <c r="H177" s="40">
        <f>30*G177</f>
        <v>0</v>
      </c>
      <c r="I177" s="40">
        <f t="shared" ref="I177:I193" si="44">(H177*$I$173)</f>
        <v>0</v>
      </c>
      <c r="J177" s="40">
        <f t="shared" ref="J177:J193" si="45">(H177*$J$173)</f>
        <v>0</v>
      </c>
      <c r="K177" s="40">
        <f t="shared" si="43"/>
        <v>0</v>
      </c>
      <c r="N177" s="51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</row>
    <row r="178" spans="1:92" s="14" customFormat="1" x14ac:dyDescent="0.25">
      <c r="A178" s="31"/>
      <c r="B178" s="39"/>
      <c r="C178" s="39"/>
      <c r="D178" s="39"/>
      <c r="E178" s="39"/>
      <c r="F178" s="39"/>
      <c r="G178" s="39">
        <f t="shared" ref="G178:G193" si="46">SUM(B178:F178)</f>
        <v>0</v>
      </c>
      <c r="H178" s="40">
        <f t="shared" ref="H178:H192" si="47">30*G178</f>
        <v>0</v>
      </c>
      <c r="I178" s="40">
        <f t="shared" si="44"/>
        <v>0</v>
      </c>
      <c r="J178" s="40">
        <f t="shared" si="45"/>
        <v>0</v>
      </c>
      <c r="K178" s="40">
        <f t="shared" ref="K178:K193" si="48">SUM(H178:J178)</f>
        <v>0</v>
      </c>
      <c r="N178" s="51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</row>
    <row r="179" spans="1:92" s="14" customFormat="1" x14ac:dyDescent="0.25">
      <c r="A179" s="31"/>
      <c r="B179" s="39"/>
      <c r="C179" s="39"/>
      <c r="D179" s="39"/>
      <c r="E179" s="39"/>
      <c r="F179" s="39"/>
      <c r="G179" s="39">
        <f t="shared" si="46"/>
        <v>0</v>
      </c>
      <c r="H179" s="40">
        <f t="shared" si="47"/>
        <v>0</v>
      </c>
      <c r="I179" s="40">
        <f t="shared" si="44"/>
        <v>0</v>
      </c>
      <c r="J179" s="40">
        <f t="shared" si="45"/>
        <v>0</v>
      </c>
      <c r="K179" s="40">
        <f t="shared" si="48"/>
        <v>0</v>
      </c>
      <c r="M179" s="69"/>
      <c r="N179" s="51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</row>
    <row r="180" spans="1:92" s="14" customFormat="1" x14ac:dyDescent="0.25">
      <c r="A180" s="31"/>
      <c r="B180" s="39"/>
      <c r="C180" s="39"/>
      <c r="D180" s="39"/>
      <c r="E180" s="39"/>
      <c r="F180" s="39"/>
      <c r="G180" s="39">
        <f t="shared" si="46"/>
        <v>0</v>
      </c>
      <c r="H180" s="40">
        <f t="shared" si="47"/>
        <v>0</v>
      </c>
      <c r="I180" s="40">
        <f t="shared" si="44"/>
        <v>0</v>
      </c>
      <c r="J180" s="40">
        <f t="shared" si="45"/>
        <v>0</v>
      </c>
      <c r="K180" s="40">
        <f t="shared" si="48"/>
        <v>0</v>
      </c>
      <c r="N180" s="51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</row>
    <row r="181" spans="1:92" s="14" customFormat="1" x14ac:dyDescent="0.25">
      <c r="A181" s="31"/>
      <c r="B181" s="39"/>
      <c r="C181" s="39"/>
      <c r="D181" s="39"/>
      <c r="E181" s="39"/>
      <c r="F181" s="39"/>
      <c r="G181" s="39">
        <f t="shared" si="46"/>
        <v>0</v>
      </c>
      <c r="H181" s="40">
        <f t="shared" si="47"/>
        <v>0</v>
      </c>
      <c r="I181" s="40">
        <f t="shared" si="44"/>
        <v>0</v>
      </c>
      <c r="J181" s="40">
        <f t="shared" si="45"/>
        <v>0</v>
      </c>
      <c r="K181" s="40">
        <f t="shared" si="48"/>
        <v>0</v>
      </c>
      <c r="N181" s="51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</row>
    <row r="182" spans="1:92" s="14" customFormat="1" x14ac:dyDescent="0.25">
      <c r="A182" s="31"/>
      <c r="B182" s="39"/>
      <c r="C182" s="39"/>
      <c r="D182" s="39"/>
      <c r="E182" s="39"/>
      <c r="F182" s="39"/>
      <c r="G182" s="39">
        <f t="shared" si="46"/>
        <v>0</v>
      </c>
      <c r="H182" s="40">
        <f t="shared" si="47"/>
        <v>0</v>
      </c>
      <c r="I182" s="40">
        <f t="shared" si="44"/>
        <v>0</v>
      </c>
      <c r="J182" s="40">
        <f t="shared" si="45"/>
        <v>0</v>
      </c>
      <c r="K182" s="40">
        <f t="shared" si="48"/>
        <v>0</v>
      </c>
      <c r="N182" s="51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</row>
    <row r="183" spans="1:92" s="14" customFormat="1" x14ac:dyDescent="0.25">
      <c r="A183" s="31"/>
      <c r="B183" s="39"/>
      <c r="C183" s="39"/>
      <c r="D183" s="39"/>
      <c r="E183" s="39"/>
      <c r="F183" s="39"/>
      <c r="G183" s="39">
        <f t="shared" si="46"/>
        <v>0</v>
      </c>
      <c r="H183" s="40">
        <f t="shared" si="47"/>
        <v>0</v>
      </c>
      <c r="I183" s="40">
        <f t="shared" si="44"/>
        <v>0</v>
      </c>
      <c r="J183" s="40">
        <f t="shared" si="45"/>
        <v>0</v>
      </c>
      <c r="K183" s="40">
        <f t="shared" si="48"/>
        <v>0</v>
      </c>
      <c r="N183" s="51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</row>
    <row r="184" spans="1:92" s="14" customFormat="1" x14ac:dyDescent="0.25">
      <c r="A184" s="31"/>
      <c r="B184" s="39"/>
      <c r="C184" s="39"/>
      <c r="D184" s="39"/>
      <c r="E184" s="39"/>
      <c r="F184" s="39"/>
      <c r="G184" s="39">
        <f t="shared" si="46"/>
        <v>0</v>
      </c>
      <c r="H184" s="40">
        <f t="shared" si="47"/>
        <v>0</v>
      </c>
      <c r="I184" s="40">
        <f t="shared" si="44"/>
        <v>0</v>
      </c>
      <c r="J184" s="40">
        <f t="shared" si="45"/>
        <v>0</v>
      </c>
      <c r="K184" s="40">
        <f t="shared" si="48"/>
        <v>0</v>
      </c>
      <c r="N184" s="51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</row>
    <row r="185" spans="1:92" s="14" customFormat="1" x14ac:dyDescent="0.25">
      <c r="A185" s="31"/>
      <c r="B185" s="39"/>
      <c r="C185" s="39"/>
      <c r="D185" s="39"/>
      <c r="E185" s="39"/>
      <c r="F185" s="39"/>
      <c r="G185" s="39">
        <f t="shared" si="46"/>
        <v>0</v>
      </c>
      <c r="H185" s="40">
        <f t="shared" si="47"/>
        <v>0</v>
      </c>
      <c r="I185" s="40">
        <f t="shared" si="44"/>
        <v>0</v>
      </c>
      <c r="J185" s="40">
        <f t="shared" si="45"/>
        <v>0</v>
      </c>
      <c r="K185" s="40">
        <f t="shared" si="48"/>
        <v>0</v>
      </c>
      <c r="N185" s="51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</row>
    <row r="186" spans="1:92" s="14" customFormat="1" x14ac:dyDescent="0.25">
      <c r="A186" s="31"/>
      <c r="B186" s="39"/>
      <c r="C186" s="39"/>
      <c r="D186" s="39"/>
      <c r="E186" s="39"/>
      <c r="F186" s="39"/>
      <c r="G186" s="39">
        <f t="shared" si="46"/>
        <v>0</v>
      </c>
      <c r="H186" s="40">
        <f t="shared" si="47"/>
        <v>0</v>
      </c>
      <c r="I186" s="40">
        <f t="shared" si="44"/>
        <v>0</v>
      </c>
      <c r="J186" s="40">
        <f t="shared" si="45"/>
        <v>0</v>
      </c>
      <c r="K186" s="40">
        <f t="shared" si="48"/>
        <v>0</v>
      </c>
      <c r="N186" s="51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</row>
    <row r="187" spans="1:92" s="14" customFormat="1" x14ac:dyDescent="0.25">
      <c r="A187" s="31"/>
      <c r="B187" s="39"/>
      <c r="C187" s="39"/>
      <c r="D187" s="39"/>
      <c r="E187" s="39"/>
      <c r="F187" s="39"/>
      <c r="G187" s="39">
        <f t="shared" si="46"/>
        <v>0</v>
      </c>
      <c r="H187" s="40">
        <f t="shared" si="47"/>
        <v>0</v>
      </c>
      <c r="I187" s="40">
        <f t="shared" si="44"/>
        <v>0</v>
      </c>
      <c r="J187" s="40">
        <f t="shared" si="45"/>
        <v>0</v>
      </c>
      <c r="K187" s="40">
        <f t="shared" si="48"/>
        <v>0</v>
      </c>
      <c r="N187" s="51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</row>
    <row r="188" spans="1:92" s="14" customFormat="1" x14ac:dyDescent="0.25">
      <c r="A188" s="31"/>
      <c r="B188" s="39"/>
      <c r="C188" s="39"/>
      <c r="D188" s="39"/>
      <c r="E188" s="39"/>
      <c r="F188" s="39"/>
      <c r="G188" s="39">
        <f t="shared" si="46"/>
        <v>0</v>
      </c>
      <c r="H188" s="40">
        <f t="shared" si="47"/>
        <v>0</v>
      </c>
      <c r="I188" s="40">
        <f t="shared" si="44"/>
        <v>0</v>
      </c>
      <c r="J188" s="40">
        <f t="shared" si="45"/>
        <v>0</v>
      </c>
      <c r="K188" s="40">
        <f t="shared" si="48"/>
        <v>0</v>
      </c>
      <c r="N188" s="51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</row>
    <row r="189" spans="1:92" s="14" customFormat="1" x14ac:dyDescent="0.25">
      <c r="A189" s="31"/>
      <c r="B189" s="39"/>
      <c r="C189" s="39"/>
      <c r="D189" s="39"/>
      <c r="E189" s="39"/>
      <c r="F189" s="39"/>
      <c r="G189" s="39">
        <f t="shared" si="46"/>
        <v>0</v>
      </c>
      <c r="H189" s="40">
        <f t="shared" si="47"/>
        <v>0</v>
      </c>
      <c r="I189" s="40">
        <f t="shared" si="44"/>
        <v>0</v>
      </c>
      <c r="J189" s="40">
        <f t="shared" si="45"/>
        <v>0</v>
      </c>
      <c r="K189" s="40">
        <f t="shared" si="48"/>
        <v>0</v>
      </c>
      <c r="N189" s="51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</row>
    <row r="190" spans="1:92" s="14" customFormat="1" x14ac:dyDescent="0.25">
      <c r="A190" s="31"/>
      <c r="B190" s="39"/>
      <c r="C190" s="39"/>
      <c r="D190" s="39"/>
      <c r="E190" s="39"/>
      <c r="F190" s="39"/>
      <c r="G190" s="39">
        <f t="shared" si="46"/>
        <v>0</v>
      </c>
      <c r="H190" s="40">
        <f t="shared" si="47"/>
        <v>0</v>
      </c>
      <c r="I190" s="40">
        <f t="shared" si="44"/>
        <v>0</v>
      </c>
      <c r="J190" s="40">
        <f t="shared" si="45"/>
        <v>0</v>
      </c>
      <c r="K190" s="40">
        <f t="shared" si="48"/>
        <v>0</v>
      </c>
      <c r="N190" s="51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</row>
    <row r="191" spans="1:92" s="14" customFormat="1" x14ac:dyDescent="0.25">
      <c r="A191" s="31"/>
      <c r="B191" s="39"/>
      <c r="C191" s="39"/>
      <c r="D191" s="39"/>
      <c r="E191" s="39"/>
      <c r="F191" s="39"/>
      <c r="G191" s="39">
        <f t="shared" si="46"/>
        <v>0</v>
      </c>
      <c r="H191" s="40">
        <f t="shared" si="47"/>
        <v>0</v>
      </c>
      <c r="I191" s="40">
        <f t="shared" si="44"/>
        <v>0</v>
      </c>
      <c r="J191" s="40">
        <f t="shared" si="45"/>
        <v>0</v>
      </c>
      <c r="K191" s="40">
        <f t="shared" si="48"/>
        <v>0</v>
      </c>
      <c r="N191" s="51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</row>
    <row r="192" spans="1:92" s="14" customFormat="1" x14ac:dyDescent="0.25">
      <c r="A192" s="31"/>
      <c r="B192" s="39"/>
      <c r="C192" s="39"/>
      <c r="D192" s="39"/>
      <c r="E192" s="39"/>
      <c r="F192" s="39"/>
      <c r="G192" s="39">
        <f t="shared" si="46"/>
        <v>0</v>
      </c>
      <c r="H192" s="40">
        <f t="shared" si="47"/>
        <v>0</v>
      </c>
      <c r="I192" s="40">
        <f t="shared" si="44"/>
        <v>0</v>
      </c>
      <c r="J192" s="40">
        <f t="shared" si="45"/>
        <v>0</v>
      </c>
      <c r="K192" s="40">
        <f t="shared" si="48"/>
        <v>0</v>
      </c>
      <c r="N192" s="51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</row>
    <row r="193" spans="1:92" s="14" customFormat="1" x14ac:dyDescent="0.25">
      <c r="A193" s="60"/>
      <c r="B193" s="41"/>
      <c r="C193" s="41"/>
      <c r="D193" s="41"/>
      <c r="E193" s="41"/>
      <c r="F193" s="41"/>
      <c r="G193" s="41">
        <f t="shared" si="46"/>
        <v>0</v>
      </c>
      <c r="H193" s="42">
        <f>30*G193</f>
        <v>0</v>
      </c>
      <c r="I193" s="73">
        <f t="shared" si="44"/>
        <v>0</v>
      </c>
      <c r="J193" s="73">
        <f t="shared" si="45"/>
        <v>0</v>
      </c>
      <c r="K193" s="42">
        <f t="shared" si="48"/>
        <v>0</v>
      </c>
      <c r="N193" s="51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</row>
    <row r="194" spans="1:92" s="14" customFormat="1" x14ac:dyDescent="0.25">
      <c r="A194" s="43" t="s">
        <v>291</v>
      </c>
      <c r="B194" s="46" t="s">
        <v>11</v>
      </c>
      <c r="C194" s="46" t="s">
        <v>11</v>
      </c>
      <c r="D194" s="46" t="s">
        <v>11</v>
      </c>
      <c r="E194" s="46" t="s">
        <v>11</v>
      </c>
      <c r="F194" s="46" t="s">
        <v>11</v>
      </c>
      <c r="G194" s="46" t="s">
        <v>11</v>
      </c>
      <c r="H194" s="44">
        <f>SUM(H176:H193)</f>
        <v>0</v>
      </c>
      <c r="I194" s="47">
        <f>SUM(I176:I193)</f>
        <v>0</v>
      </c>
      <c r="J194" s="47">
        <f>SUM(J176:J193)</f>
        <v>0</v>
      </c>
      <c r="K194" s="44">
        <f>SUM(K176:K193)</f>
        <v>0</v>
      </c>
      <c r="N194" s="51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</row>
    <row r="195" spans="1:92" s="14" customFormat="1" x14ac:dyDescent="0.25">
      <c r="A195" s="36" t="s">
        <v>305</v>
      </c>
      <c r="B195"/>
      <c r="C195"/>
      <c r="D195"/>
      <c r="E195"/>
      <c r="F195"/>
      <c r="G195"/>
      <c r="H195"/>
      <c r="I195"/>
      <c r="J195"/>
      <c r="K195"/>
      <c r="L195"/>
      <c r="M195"/>
      <c r="N195" s="51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</row>
    <row r="196" spans="1:92" s="14" customFormat="1" x14ac:dyDescent="0.25">
      <c r="A196" s="36"/>
      <c r="B196"/>
      <c r="C196"/>
      <c r="D196"/>
      <c r="E196"/>
      <c r="F196"/>
      <c r="G196"/>
      <c r="H196"/>
      <c r="I196"/>
      <c r="J196"/>
      <c r="K196"/>
      <c r="L196"/>
      <c r="M196"/>
      <c r="N196" s="51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</row>
    <row r="197" spans="1:92" s="14" customFormat="1" x14ac:dyDescent="0.25">
      <c r="A197" t="s">
        <v>342</v>
      </c>
      <c r="B197"/>
      <c r="C197"/>
      <c r="D197"/>
      <c r="E197"/>
      <c r="F197"/>
      <c r="G197"/>
      <c r="H197"/>
      <c r="I197"/>
      <c r="J197"/>
      <c r="K197"/>
      <c r="L197"/>
      <c r="M197"/>
      <c r="N197" s="51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</row>
    <row r="198" spans="1:92" s="14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51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</row>
    <row r="199" spans="1:92" s="14" customFormat="1" x14ac:dyDescent="0.25">
      <c r="A199" s="6" t="s">
        <v>287</v>
      </c>
      <c r="B199" s="6"/>
      <c r="C199" s="6"/>
      <c r="D199" s="4"/>
      <c r="E199" s="4"/>
      <c r="F199" s="4"/>
      <c r="G199"/>
      <c r="H199"/>
      <c r="I199"/>
      <c r="J199"/>
      <c r="K199"/>
      <c r="L199"/>
      <c r="M199"/>
      <c r="N199" s="51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</row>
    <row r="200" spans="1:92" s="14" customFormat="1" x14ac:dyDescent="0.25">
      <c r="A200"/>
      <c r="B200"/>
      <c r="C200"/>
      <c r="D200"/>
      <c r="E200"/>
      <c r="F200"/>
      <c r="G200"/>
      <c r="H200" s="37"/>
      <c r="I200" s="37">
        <v>0.17199999999999999</v>
      </c>
      <c r="J200" s="37">
        <v>2.4500000000000001E-2</v>
      </c>
      <c r="K200"/>
      <c r="L200"/>
      <c r="M200"/>
      <c r="N200" s="51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</row>
    <row r="201" spans="1:92" s="14" customFormat="1" ht="32.25" customHeight="1" x14ac:dyDescent="0.25">
      <c r="A201" s="85" t="s">
        <v>298</v>
      </c>
      <c r="B201" s="80" t="s">
        <v>289</v>
      </c>
      <c r="C201" s="81"/>
      <c r="D201" s="81"/>
      <c r="E201" s="81"/>
      <c r="F201" s="82"/>
      <c r="G201" s="85" t="s">
        <v>292</v>
      </c>
      <c r="H201" s="91" t="s">
        <v>299</v>
      </c>
      <c r="I201" s="92"/>
      <c r="J201" s="93"/>
      <c r="K201" s="94" t="s">
        <v>290</v>
      </c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</row>
    <row r="202" spans="1:92" s="14" customFormat="1" ht="22.5" customHeight="1" x14ac:dyDescent="0.25">
      <c r="A202" s="86"/>
      <c r="B202" s="26" t="s">
        <v>327</v>
      </c>
      <c r="C202" s="26" t="s">
        <v>358</v>
      </c>
      <c r="D202" s="26" t="s">
        <v>359</v>
      </c>
      <c r="E202" s="26" t="s">
        <v>328</v>
      </c>
      <c r="F202" s="26" t="s">
        <v>329</v>
      </c>
      <c r="G202" s="86"/>
      <c r="H202" s="53" t="s">
        <v>295</v>
      </c>
      <c r="I202" s="75" t="s">
        <v>293</v>
      </c>
      <c r="J202" s="75" t="s">
        <v>294</v>
      </c>
      <c r="K202" s="95"/>
      <c r="N202" s="51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</row>
    <row r="203" spans="1:92" s="14" customFormat="1" x14ac:dyDescent="0.25">
      <c r="A203" s="56" t="s">
        <v>333</v>
      </c>
      <c r="B203" s="49"/>
      <c r="C203" s="49"/>
      <c r="D203" s="49"/>
      <c r="E203" s="49"/>
      <c r="F203" s="49"/>
      <c r="G203" s="39">
        <f>SUM(B203:F203)</f>
        <v>0</v>
      </c>
      <c r="H203" s="64">
        <f>18.3*G203</f>
        <v>0</v>
      </c>
      <c r="I203" s="52">
        <f>(H203*$I$200)</f>
        <v>0</v>
      </c>
      <c r="J203" s="52">
        <f>(H203*$J$200)</f>
        <v>0</v>
      </c>
      <c r="K203" s="38">
        <f t="shared" ref="K203:K204" si="49">SUM(H203:J203)</f>
        <v>0</v>
      </c>
      <c r="N203" s="51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</row>
    <row r="204" spans="1:92" s="14" customFormat="1" x14ac:dyDescent="0.25">
      <c r="A204" s="31"/>
      <c r="B204" s="39"/>
      <c r="C204" s="39"/>
      <c r="D204" s="39"/>
      <c r="E204" s="39"/>
      <c r="F204" s="39"/>
      <c r="G204" s="39">
        <f>SUM(B204:F204)</f>
        <v>0</v>
      </c>
      <c r="H204" s="40">
        <f>30*G204</f>
        <v>0</v>
      </c>
      <c r="I204" s="40">
        <f>(H204*$I$200)</f>
        <v>0</v>
      </c>
      <c r="J204" s="40">
        <f>(H204*$J$200)</f>
        <v>0</v>
      </c>
      <c r="K204" s="40">
        <f t="shared" si="49"/>
        <v>0</v>
      </c>
      <c r="N204" s="51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</row>
    <row r="205" spans="1:92" s="14" customFormat="1" x14ac:dyDescent="0.25">
      <c r="A205" s="31"/>
      <c r="B205" s="39"/>
      <c r="C205" s="39"/>
      <c r="D205" s="39"/>
      <c r="E205" s="39"/>
      <c r="F205" s="39"/>
      <c r="G205" s="39">
        <f t="shared" ref="G205:G220" si="50">SUM(B205:F205)</f>
        <v>0</v>
      </c>
      <c r="H205" s="40">
        <f t="shared" ref="H205:H219" si="51">30*G205</f>
        <v>0</v>
      </c>
      <c r="I205" s="40">
        <f t="shared" ref="I205:I219" si="52">(H205*$I$200)</f>
        <v>0</v>
      </c>
      <c r="J205" s="40">
        <f t="shared" ref="J205:J219" si="53">(H205*$J$200)</f>
        <v>0</v>
      </c>
      <c r="K205" s="40">
        <f t="shared" ref="K205:K220" si="54">SUM(H205:J205)</f>
        <v>0</v>
      </c>
      <c r="N205" s="51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</row>
    <row r="206" spans="1:92" s="14" customFormat="1" x14ac:dyDescent="0.25">
      <c r="A206" s="31"/>
      <c r="B206" s="39"/>
      <c r="C206" s="39"/>
      <c r="D206" s="39"/>
      <c r="E206" s="39"/>
      <c r="F206" s="39"/>
      <c r="G206" s="39">
        <f t="shared" si="50"/>
        <v>0</v>
      </c>
      <c r="H206" s="40">
        <f t="shared" si="51"/>
        <v>0</v>
      </c>
      <c r="I206" s="40">
        <f t="shared" si="52"/>
        <v>0</v>
      </c>
      <c r="J206" s="40">
        <f t="shared" si="53"/>
        <v>0</v>
      </c>
      <c r="K206" s="40">
        <f t="shared" si="54"/>
        <v>0</v>
      </c>
      <c r="M206" s="69"/>
      <c r="N206" s="51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</row>
    <row r="207" spans="1:92" s="14" customFormat="1" x14ac:dyDescent="0.25">
      <c r="A207" s="31"/>
      <c r="B207" s="39"/>
      <c r="C207" s="39"/>
      <c r="D207" s="39"/>
      <c r="E207" s="39"/>
      <c r="F207" s="39"/>
      <c r="G207" s="39">
        <f t="shared" si="50"/>
        <v>0</v>
      </c>
      <c r="H207" s="40">
        <f t="shared" si="51"/>
        <v>0</v>
      </c>
      <c r="I207" s="40">
        <f t="shared" si="52"/>
        <v>0</v>
      </c>
      <c r="J207" s="40">
        <f t="shared" si="53"/>
        <v>0</v>
      </c>
      <c r="K207" s="40">
        <f t="shared" si="54"/>
        <v>0</v>
      </c>
      <c r="N207" s="51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</row>
    <row r="208" spans="1:92" s="14" customFormat="1" x14ac:dyDescent="0.25">
      <c r="A208" s="31"/>
      <c r="B208" s="39"/>
      <c r="C208" s="39"/>
      <c r="D208" s="39"/>
      <c r="E208" s="39"/>
      <c r="F208" s="39"/>
      <c r="G208" s="39">
        <f t="shared" si="50"/>
        <v>0</v>
      </c>
      <c r="H208" s="40">
        <f t="shared" si="51"/>
        <v>0</v>
      </c>
      <c r="I208" s="40">
        <f t="shared" si="52"/>
        <v>0</v>
      </c>
      <c r="J208" s="40">
        <f t="shared" si="53"/>
        <v>0</v>
      </c>
      <c r="K208" s="40">
        <f t="shared" si="54"/>
        <v>0</v>
      </c>
      <c r="N208" s="51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</row>
    <row r="209" spans="1:92" s="14" customFormat="1" x14ac:dyDescent="0.25">
      <c r="A209" s="31"/>
      <c r="B209" s="39"/>
      <c r="C209" s="39"/>
      <c r="D209" s="39"/>
      <c r="E209" s="39"/>
      <c r="F209" s="39"/>
      <c r="G209" s="39">
        <f t="shared" si="50"/>
        <v>0</v>
      </c>
      <c r="H209" s="40">
        <f t="shared" si="51"/>
        <v>0</v>
      </c>
      <c r="I209" s="40">
        <f t="shared" si="52"/>
        <v>0</v>
      </c>
      <c r="J209" s="40">
        <f t="shared" si="53"/>
        <v>0</v>
      </c>
      <c r="K209" s="40">
        <f t="shared" si="54"/>
        <v>0</v>
      </c>
      <c r="N209" s="51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</row>
    <row r="210" spans="1:92" s="14" customFormat="1" x14ac:dyDescent="0.25">
      <c r="A210" s="31"/>
      <c r="B210" s="39"/>
      <c r="C210" s="39"/>
      <c r="D210" s="39"/>
      <c r="E210" s="39"/>
      <c r="F210" s="39"/>
      <c r="G210" s="39">
        <f t="shared" si="50"/>
        <v>0</v>
      </c>
      <c r="H210" s="40">
        <f t="shared" si="51"/>
        <v>0</v>
      </c>
      <c r="I210" s="40">
        <f t="shared" si="52"/>
        <v>0</v>
      </c>
      <c r="J210" s="40">
        <f t="shared" si="53"/>
        <v>0</v>
      </c>
      <c r="K210" s="40">
        <f t="shared" si="54"/>
        <v>0</v>
      </c>
      <c r="N210" s="51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</row>
    <row r="211" spans="1:92" s="14" customFormat="1" x14ac:dyDescent="0.25">
      <c r="A211" s="31"/>
      <c r="B211" s="39"/>
      <c r="C211" s="39"/>
      <c r="D211" s="39"/>
      <c r="E211" s="39"/>
      <c r="F211" s="39"/>
      <c r="G211" s="39">
        <f t="shared" si="50"/>
        <v>0</v>
      </c>
      <c r="H211" s="40">
        <f t="shared" si="51"/>
        <v>0</v>
      </c>
      <c r="I211" s="40">
        <f t="shared" si="52"/>
        <v>0</v>
      </c>
      <c r="J211" s="40">
        <f t="shared" si="53"/>
        <v>0</v>
      </c>
      <c r="K211" s="40">
        <f t="shared" si="54"/>
        <v>0</v>
      </c>
      <c r="N211" s="51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</row>
    <row r="212" spans="1:92" s="14" customFormat="1" x14ac:dyDescent="0.25">
      <c r="A212" s="31"/>
      <c r="B212" s="39"/>
      <c r="C212" s="39"/>
      <c r="D212" s="39"/>
      <c r="E212" s="39"/>
      <c r="F212" s="39"/>
      <c r="G212" s="39">
        <f t="shared" si="50"/>
        <v>0</v>
      </c>
      <c r="H212" s="40">
        <f t="shared" si="51"/>
        <v>0</v>
      </c>
      <c r="I212" s="40">
        <f t="shared" si="52"/>
        <v>0</v>
      </c>
      <c r="J212" s="40">
        <f t="shared" si="53"/>
        <v>0</v>
      </c>
      <c r="K212" s="40">
        <f t="shared" si="54"/>
        <v>0</v>
      </c>
      <c r="N212" s="51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</row>
    <row r="213" spans="1:92" s="14" customFormat="1" x14ac:dyDescent="0.25">
      <c r="A213" s="31"/>
      <c r="B213" s="39"/>
      <c r="C213" s="39"/>
      <c r="D213" s="39"/>
      <c r="E213" s="39"/>
      <c r="F213" s="39"/>
      <c r="G213" s="39">
        <f t="shared" si="50"/>
        <v>0</v>
      </c>
      <c r="H213" s="40">
        <f t="shared" si="51"/>
        <v>0</v>
      </c>
      <c r="I213" s="40">
        <f t="shared" si="52"/>
        <v>0</v>
      </c>
      <c r="J213" s="40">
        <f t="shared" si="53"/>
        <v>0</v>
      </c>
      <c r="K213" s="40">
        <f t="shared" si="54"/>
        <v>0</v>
      </c>
      <c r="N213" s="51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</row>
    <row r="214" spans="1:92" s="14" customFormat="1" x14ac:dyDescent="0.25">
      <c r="A214" s="31"/>
      <c r="B214" s="39"/>
      <c r="C214" s="39"/>
      <c r="D214" s="39"/>
      <c r="E214" s="39"/>
      <c r="F214" s="39"/>
      <c r="G214" s="39">
        <f t="shared" si="50"/>
        <v>0</v>
      </c>
      <c r="H214" s="40">
        <f t="shared" si="51"/>
        <v>0</v>
      </c>
      <c r="I214" s="40">
        <f t="shared" si="52"/>
        <v>0</v>
      </c>
      <c r="J214" s="40">
        <f t="shared" si="53"/>
        <v>0</v>
      </c>
      <c r="K214" s="40">
        <f t="shared" si="54"/>
        <v>0</v>
      </c>
      <c r="N214" s="51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</row>
    <row r="215" spans="1:92" s="14" customFormat="1" x14ac:dyDescent="0.25">
      <c r="A215" s="31"/>
      <c r="B215" s="39"/>
      <c r="C215" s="39"/>
      <c r="D215" s="39"/>
      <c r="E215" s="39"/>
      <c r="F215" s="39"/>
      <c r="G215" s="39">
        <f t="shared" si="50"/>
        <v>0</v>
      </c>
      <c r="H215" s="40">
        <f t="shared" si="51"/>
        <v>0</v>
      </c>
      <c r="I215" s="40">
        <f t="shared" si="52"/>
        <v>0</v>
      </c>
      <c r="J215" s="40">
        <f t="shared" si="53"/>
        <v>0</v>
      </c>
      <c r="K215" s="40">
        <f t="shared" si="54"/>
        <v>0</v>
      </c>
      <c r="N215" s="51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</row>
    <row r="216" spans="1:92" s="14" customFormat="1" x14ac:dyDescent="0.25">
      <c r="A216" s="31"/>
      <c r="B216" s="39"/>
      <c r="C216" s="39"/>
      <c r="D216" s="39"/>
      <c r="E216" s="39"/>
      <c r="F216" s="39"/>
      <c r="G216" s="39">
        <f t="shared" si="50"/>
        <v>0</v>
      </c>
      <c r="H216" s="40">
        <f t="shared" si="51"/>
        <v>0</v>
      </c>
      <c r="I216" s="40">
        <f t="shared" si="52"/>
        <v>0</v>
      </c>
      <c r="J216" s="40">
        <f t="shared" si="53"/>
        <v>0</v>
      </c>
      <c r="K216" s="40">
        <f t="shared" si="54"/>
        <v>0</v>
      </c>
      <c r="N216" s="51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</row>
    <row r="217" spans="1:92" s="14" customFormat="1" x14ac:dyDescent="0.25">
      <c r="A217" s="31"/>
      <c r="B217" s="39"/>
      <c r="C217" s="39"/>
      <c r="D217" s="39"/>
      <c r="E217" s="39"/>
      <c r="F217" s="39"/>
      <c r="G217" s="39">
        <f t="shared" si="50"/>
        <v>0</v>
      </c>
      <c r="H217" s="40">
        <f t="shared" si="51"/>
        <v>0</v>
      </c>
      <c r="I217" s="40">
        <f t="shared" si="52"/>
        <v>0</v>
      </c>
      <c r="J217" s="40">
        <f t="shared" si="53"/>
        <v>0</v>
      </c>
      <c r="K217" s="40">
        <f t="shared" si="54"/>
        <v>0</v>
      </c>
      <c r="N217" s="51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</row>
    <row r="218" spans="1:92" s="14" customFormat="1" x14ac:dyDescent="0.25">
      <c r="A218" s="31"/>
      <c r="B218" s="39"/>
      <c r="C218" s="39"/>
      <c r="D218" s="39"/>
      <c r="E218" s="39"/>
      <c r="F218" s="39"/>
      <c r="G218" s="39">
        <f t="shared" si="50"/>
        <v>0</v>
      </c>
      <c r="H218" s="40">
        <f t="shared" si="51"/>
        <v>0</v>
      </c>
      <c r="I218" s="40">
        <f t="shared" si="52"/>
        <v>0</v>
      </c>
      <c r="J218" s="40">
        <f t="shared" si="53"/>
        <v>0</v>
      </c>
      <c r="K218" s="40">
        <f t="shared" si="54"/>
        <v>0</v>
      </c>
      <c r="N218" s="51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</row>
    <row r="219" spans="1:92" s="14" customFormat="1" x14ac:dyDescent="0.25">
      <c r="A219" s="31"/>
      <c r="B219" s="39"/>
      <c r="C219" s="39"/>
      <c r="D219" s="39"/>
      <c r="E219" s="39"/>
      <c r="F219" s="39"/>
      <c r="G219" s="39">
        <f t="shared" si="50"/>
        <v>0</v>
      </c>
      <c r="H219" s="40">
        <f t="shared" si="51"/>
        <v>0</v>
      </c>
      <c r="I219" s="40">
        <f t="shared" si="52"/>
        <v>0</v>
      </c>
      <c r="J219" s="40">
        <f t="shared" si="53"/>
        <v>0</v>
      </c>
      <c r="K219" s="40">
        <f t="shared" si="54"/>
        <v>0</v>
      </c>
      <c r="N219" s="51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</row>
    <row r="220" spans="1:92" s="14" customFormat="1" x14ac:dyDescent="0.25">
      <c r="A220" s="60"/>
      <c r="B220" s="41"/>
      <c r="C220" s="41"/>
      <c r="D220" s="41"/>
      <c r="E220" s="41"/>
      <c r="F220" s="41"/>
      <c r="G220" s="41">
        <f t="shared" si="50"/>
        <v>0</v>
      </c>
      <c r="H220" s="42">
        <f>30*G220</f>
        <v>0</v>
      </c>
      <c r="I220" s="73">
        <f>(H220*$I$200)</f>
        <v>0</v>
      </c>
      <c r="J220" s="73">
        <f>(H220*$J$200)</f>
        <v>0</v>
      </c>
      <c r="K220" s="42">
        <f t="shared" si="54"/>
        <v>0</v>
      </c>
      <c r="N220" s="51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</row>
    <row r="221" spans="1:92" s="14" customFormat="1" x14ac:dyDescent="0.25">
      <c r="A221" s="43" t="s">
        <v>291</v>
      </c>
      <c r="B221" s="46" t="s">
        <v>11</v>
      </c>
      <c r="C221" s="46" t="s">
        <v>11</v>
      </c>
      <c r="D221" s="46" t="s">
        <v>11</v>
      </c>
      <c r="E221" s="46" t="s">
        <v>11</v>
      </c>
      <c r="F221" s="46" t="s">
        <v>11</v>
      </c>
      <c r="G221" s="46" t="s">
        <v>11</v>
      </c>
      <c r="H221" s="44">
        <f>SUM(H203:H220)</f>
        <v>0</v>
      </c>
      <c r="I221" s="47">
        <f>SUM(I203:I220)</f>
        <v>0</v>
      </c>
      <c r="J221" s="47">
        <f>SUM(J203:J220)</f>
        <v>0</v>
      </c>
      <c r="K221" s="44">
        <f>SUM(K203:K220)</f>
        <v>0</v>
      </c>
      <c r="N221" s="51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</row>
    <row r="222" spans="1:92" s="14" customFormat="1" x14ac:dyDescent="0.25">
      <c r="A222" s="36" t="s">
        <v>305</v>
      </c>
      <c r="B222"/>
      <c r="C222"/>
      <c r="D222"/>
      <c r="E222"/>
      <c r="F222"/>
      <c r="G222"/>
      <c r="H222"/>
      <c r="I222"/>
      <c r="J222"/>
      <c r="K222"/>
      <c r="L222"/>
      <c r="M222"/>
      <c r="N222" s="51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</row>
    <row r="223" spans="1:92" s="14" customFormat="1" x14ac:dyDescent="0.25">
      <c r="A223" s="36"/>
      <c r="B223"/>
      <c r="C223"/>
      <c r="D223"/>
      <c r="E223"/>
      <c r="F223"/>
      <c r="G223"/>
      <c r="H223"/>
      <c r="I223"/>
      <c r="J223"/>
      <c r="K223"/>
      <c r="L223"/>
      <c r="M223"/>
      <c r="N223" s="51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</row>
    <row r="224" spans="1:92" s="14" customFormat="1" x14ac:dyDescent="0.25">
      <c r="A224" t="s">
        <v>343</v>
      </c>
      <c r="B224"/>
      <c r="C224"/>
      <c r="D224"/>
      <c r="E224"/>
      <c r="F224"/>
      <c r="G224"/>
      <c r="H224"/>
      <c r="I224"/>
      <c r="J224"/>
      <c r="K224"/>
      <c r="L224"/>
      <c r="M224"/>
      <c r="N224" s="51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</row>
    <row r="225" spans="1:92" s="14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51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</row>
    <row r="226" spans="1:92" s="14" customFormat="1" x14ac:dyDescent="0.25">
      <c r="A226" s="6" t="s">
        <v>287</v>
      </c>
      <c r="B226" s="6"/>
      <c r="C226" s="6"/>
      <c r="D226" s="4"/>
      <c r="E226" s="4"/>
      <c r="F226" s="4"/>
      <c r="G226"/>
      <c r="H226"/>
      <c r="I226"/>
      <c r="J226"/>
      <c r="K226"/>
      <c r="L226"/>
      <c r="M226"/>
      <c r="N226" s="51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</row>
    <row r="227" spans="1:92" s="14" customFormat="1" x14ac:dyDescent="0.25">
      <c r="A227"/>
      <c r="B227"/>
      <c r="C227"/>
      <c r="D227"/>
      <c r="E227"/>
      <c r="F227"/>
      <c r="G227"/>
      <c r="H227"/>
      <c r="I227" s="37">
        <v>0.17199999999999999</v>
      </c>
      <c r="J227" s="37">
        <v>2.4500000000000001E-2</v>
      </c>
      <c r="K227"/>
      <c r="L227"/>
      <c r="M227"/>
      <c r="N227" s="51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</row>
    <row r="228" spans="1:92" s="14" customFormat="1" ht="32.25" customHeight="1" x14ac:dyDescent="0.25">
      <c r="A228" s="85" t="s">
        <v>298</v>
      </c>
      <c r="B228" s="80" t="s">
        <v>289</v>
      </c>
      <c r="C228" s="81"/>
      <c r="D228" s="81"/>
      <c r="E228" s="81"/>
      <c r="F228" s="82"/>
      <c r="G228" s="85" t="s">
        <v>292</v>
      </c>
      <c r="H228" s="91" t="s">
        <v>299</v>
      </c>
      <c r="I228" s="92"/>
      <c r="J228" s="93"/>
      <c r="K228" s="94" t="s">
        <v>290</v>
      </c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</row>
    <row r="229" spans="1:92" s="14" customFormat="1" ht="22.5" customHeight="1" x14ac:dyDescent="0.25">
      <c r="A229" s="86"/>
      <c r="B229" s="26" t="s">
        <v>330</v>
      </c>
      <c r="C229" s="26" t="s">
        <v>360</v>
      </c>
      <c r="D229" s="26" t="s">
        <v>361</v>
      </c>
      <c r="E229" s="26" t="s">
        <v>331</v>
      </c>
      <c r="F229" s="26" t="s">
        <v>332</v>
      </c>
      <c r="G229" s="86"/>
      <c r="H229" s="53" t="s">
        <v>295</v>
      </c>
      <c r="I229" s="71" t="s">
        <v>293</v>
      </c>
      <c r="J229" s="71" t="s">
        <v>294</v>
      </c>
      <c r="K229" s="95"/>
      <c r="N229" s="51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</row>
    <row r="230" spans="1:92" s="14" customFormat="1" x14ac:dyDescent="0.25">
      <c r="A230" s="56" t="s">
        <v>333</v>
      </c>
      <c r="B230" s="49"/>
      <c r="C230" s="49"/>
      <c r="D230" s="49"/>
      <c r="E230" s="49"/>
      <c r="F230" s="49"/>
      <c r="G230" s="39">
        <f>SUM(B230:F230)</f>
        <v>0</v>
      </c>
      <c r="H230" s="64">
        <f>18.3*G230</f>
        <v>0</v>
      </c>
      <c r="I230" s="52">
        <f>(H230*$I$227)</f>
        <v>0</v>
      </c>
      <c r="J230" s="52">
        <f>(H230*$J$227)</f>
        <v>0</v>
      </c>
      <c r="K230" s="38">
        <f t="shared" ref="K230:K231" si="55">SUM(H230:J230)</f>
        <v>0</v>
      </c>
      <c r="N230" s="51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</row>
    <row r="231" spans="1:92" s="14" customFormat="1" x14ac:dyDescent="0.25">
      <c r="A231" s="31"/>
      <c r="B231" s="39"/>
      <c r="C231" s="39"/>
      <c r="D231" s="39"/>
      <c r="E231" s="39"/>
      <c r="F231" s="39"/>
      <c r="G231" s="39">
        <f>SUM(B231:F231)</f>
        <v>0</v>
      </c>
      <c r="H231" s="40">
        <f>30*G231</f>
        <v>0</v>
      </c>
      <c r="I231" s="40">
        <f t="shared" ref="I231:I247" si="56">(H231*$I$227)</f>
        <v>0</v>
      </c>
      <c r="J231" s="40">
        <f t="shared" ref="J231:J247" si="57">(H231*$J$227)</f>
        <v>0</v>
      </c>
      <c r="K231" s="40">
        <f t="shared" si="55"/>
        <v>0</v>
      </c>
      <c r="N231" s="51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</row>
    <row r="232" spans="1:92" s="14" customFormat="1" x14ac:dyDescent="0.25">
      <c r="A232" s="31"/>
      <c r="B232" s="39"/>
      <c r="C232" s="39"/>
      <c r="D232" s="39"/>
      <c r="E232" s="39"/>
      <c r="F232" s="39"/>
      <c r="G232" s="39">
        <f t="shared" ref="G232:G247" si="58">SUM(B232:F232)</f>
        <v>0</v>
      </c>
      <c r="H232" s="40">
        <f t="shared" ref="H232:H246" si="59">30*G232</f>
        <v>0</v>
      </c>
      <c r="I232" s="40">
        <f t="shared" si="56"/>
        <v>0</v>
      </c>
      <c r="J232" s="40">
        <f t="shared" si="57"/>
        <v>0</v>
      </c>
      <c r="K232" s="40">
        <f t="shared" ref="K232:K247" si="60">SUM(H232:J232)</f>
        <v>0</v>
      </c>
      <c r="N232" s="51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</row>
    <row r="233" spans="1:92" s="14" customFormat="1" x14ac:dyDescent="0.25">
      <c r="A233" s="31"/>
      <c r="B233" s="39"/>
      <c r="C233" s="39"/>
      <c r="D233" s="39"/>
      <c r="E233" s="39"/>
      <c r="F233" s="39"/>
      <c r="G233" s="39">
        <f t="shared" si="58"/>
        <v>0</v>
      </c>
      <c r="H233" s="40">
        <f t="shared" si="59"/>
        <v>0</v>
      </c>
      <c r="I233" s="40">
        <f t="shared" si="56"/>
        <v>0</v>
      </c>
      <c r="J233" s="40">
        <f t="shared" si="57"/>
        <v>0</v>
      </c>
      <c r="K233" s="40">
        <f t="shared" si="60"/>
        <v>0</v>
      </c>
      <c r="M233" s="69"/>
      <c r="N233" s="51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</row>
    <row r="234" spans="1:92" s="14" customFormat="1" x14ac:dyDescent="0.25">
      <c r="A234" s="31"/>
      <c r="B234" s="39"/>
      <c r="C234" s="39"/>
      <c r="D234" s="39"/>
      <c r="E234" s="39"/>
      <c r="F234" s="39"/>
      <c r="G234" s="39">
        <f t="shared" si="58"/>
        <v>0</v>
      </c>
      <c r="H234" s="40">
        <f t="shared" si="59"/>
        <v>0</v>
      </c>
      <c r="I234" s="40">
        <f t="shared" si="56"/>
        <v>0</v>
      </c>
      <c r="J234" s="40">
        <f t="shared" si="57"/>
        <v>0</v>
      </c>
      <c r="K234" s="40">
        <f t="shared" si="60"/>
        <v>0</v>
      </c>
      <c r="N234" s="51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</row>
    <row r="235" spans="1:92" s="14" customFormat="1" x14ac:dyDescent="0.25">
      <c r="A235" s="31"/>
      <c r="B235" s="39"/>
      <c r="C235" s="39"/>
      <c r="D235" s="39"/>
      <c r="E235" s="39"/>
      <c r="F235" s="39"/>
      <c r="G235" s="39">
        <f t="shared" si="58"/>
        <v>0</v>
      </c>
      <c r="H235" s="40">
        <f t="shared" si="59"/>
        <v>0</v>
      </c>
      <c r="I235" s="40">
        <f t="shared" si="56"/>
        <v>0</v>
      </c>
      <c r="J235" s="40">
        <f t="shared" si="57"/>
        <v>0</v>
      </c>
      <c r="K235" s="40">
        <f t="shared" si="60"/>
        <v>0</v>
      </c>
      <c r="N235" s="51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</row>
    <row r="236" spans="1:92" s="14" customFormat="1" x14ac:dyDescent="0.25">
      <c r="A236" s="31"/>
      <c r="B236" s="39"/>
      <c r="C236" s="39"/>
      <c r="D236" s="39"/>
      <c r="E236" s="39"/>
      <c r="F236" s="39"/>
      <c r="G236" s="39">
        <f t="shared" si="58"/>
        <v>0</v>
      </c>
      <c r="H236" s="40">
        <f t="shared" si="59"/>
        <v>0</v>
      </c>
      <c r="I236" s="40">
        <f t="shared" si="56"/>
        <v>0</v>
      </c>
      <c r="J236" s="40">
        <f t="shared" si="57"/>
        <v>0</v>
      </c>
      <c r="K236" s="40">
        <f t="shared" si="60"/>
        <v>0</v>
      </c>
      <c r="N236" s="51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</row>
    <row r="237" spans="1:92" s="14" customFormat="1" x14ac:dyDescent="0.25">
      <c r="A237" s="31"/>
      <c r="B237" s="39"/>
      <c r="C237" s="39"/>
      <c r="D237" s="39"/>
      <c r="E237" s="39"/>
      <c r="F237" s="39"/>
      <c r="G237" s="39">
        <f t="shared" si="58"/>
        <v>0</v>
      </c>
      <c r="H237" s="40">
        <f t="shared" si="59"/>
        <v>0</v>
      </c>
      <c r="I237" s="40">
        <f t="shared" si="56"/>
        <v>0</v>
      </c>
      <c r="J237" s="40">
        <f t="shared" si="57"/>
        <v>0</v>
      </c>
      <c r="K237" s="40">
        <f t="shared" si="60"/>
        <v>0</v>
      </c>
      <c r="N237" s="51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</row>
    <row r="238" spans="1:92" s="14" customFormat="1" x14ac:dyDescent="0.25">
      <c r="A238" s="31"/>
      <c r="B238" s="39"/>
      <c r="C238" s="39"/>
      <c r="D238" s="39"/>
      <c r="E238" s="39"/>
      <c r="F238" s="39"/>
      <c r="G238" s="39">
        <f t="shared" si="58"/>
        <v>0</v>
      </c>
      <c r="H238" s="40">
        <f t="shared" si="59"/>
        <v>0</v>
      </c>
      <c r="I238" s="40">
        <f t="shared" si="56"/>
        <v>0</v>
      </c>
      <c r="J238" s="40">
        <f t="shared" si="57"/>
        <v>0</v>
      </c>
      <c r="K238" s="40">
        <f t="shared" si="60"/>
        <v>0</v>
      </c>
      <c r="N238" s="51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</row>
    <row r="239" spans="1:92" s="14" customFormat="1" x14ac:dyDescent="0.25">
      <c r="A239" s="31"/>
      <c r="B239" s="39"/>
      <c r="C239" s="39"/>
      <c r="D239" s="39"/>
      <c r="E239" s="39"/>
      <c r="F239" s="39"/>
      <c r="G239" s="39">
        <f t="shared" si="58"/>
        <v>0</v>
      </c>
      <c r="H239" s="40">
        <f t="shared" si="59"/>
        <v>0</v>
      </c>
      <c r="I239" s="40">
        <f t="shared" si="56"/>
        <v>0</v>
      </c>
      <c r="J239" s="40">
        <f t="shared" si="57"/>
        <v>0</v>
      </c>
      <c r="K239" s="40">
        <f t="shared" si="60"/>
        <v>0</v>
      </c>
      <c r="N239" s="51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</row>
    <row r="240" spans="1:92" s="14" customFormat="1" x14ac:dyDescent="0.25">
      <c r="A240" s="31"/>
      <c r="B240" s="39"/>
      <c r="C240" s="39"/>
      <c r="D240" s="39"/>
      <c r="E240" s="39"/>
      <c r="F240" s="39"/>
      <c r="G240" s="39">
        <f t="shared" si="58"/>
        <v>0</v>
      </c>
      <c r="H240" s="40">
        <f t="shared" si="59"/>
        <v>0</v>
      </c>
      <c r="I240" s="40">
        <f t="shared" si="56"/>
        <v>0</v>
      </c>
      <c r="J240" s="40">
        <f t="shared" si="57"/>
        <v>0</v>
      </c>
      <c r="K240" s="40">
        <f t="shared" si="60"/>
        <v>0</v>
      </c>
      <c r="N240" s="51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</row>
    <row r="241" spans="1:92" s="14" customFormat="1" x14ac:dyDescent="0.25">
      <c r="A241" s="31"/>
      <c r="B241" s="39"/>
      <c r="C241" s="39"/>
      <c r="D241" s="39"/>
      <c r="E241" s="39"/>
      <c r="F241" s="39"/>
      <c r="G241" s="39">
        <f t="shared" si="58"/>
        <v>0</v>
      </c>
      <c r="H241" s="40">
        <f t="shared" si="59"/>
        <v>0</v>
      </c>
      <c r="I241" s="40">
        <f t="shared" si="56"/>
        <v>0</v>
      </c>
      <c r="J241" s="40">
        <f t="shared" si="57"/>
        <v>0</v>
      </c>
      <c r="K241" s="40">
        <f t="shared" si="60"/>
        <v>0</v>
      </c>
      <c r="N241" s="51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</row>
    <row r="242" spans="1:92" s="14" customFormat="1" x14ac:dyDescent="0.25">
      <c r="A242" s="31"/>
      <c r="B242" s="39"/>
      <c r="C242" s="39"/>
      <c r="D242" s="39"/>
      <c r="E242" s="39"/>
      <c r="F242" s="39"/>
      <c r="G242" s="39">
        <f t="shared" si="58"/>
        <v>0</v>
      </c>
      <c r="H242" s="40">
        <f t="shared" si="59"/>
        <v>0</v>
      </c>
      <c r="I242" s="40">
        <f t="shared" si="56"/>
        <v>0</v>
      </c>
      <c r="J242" s="40">
        <f t="shared" si="57"/>
        <v>0</v>
      </c>
      <c r="K242" s="40">
        <f t="shared" si="60"/>
        <v>0</v>
      </c>
      <c r="N242" s="51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</row>
    <row r="243" spans="1:92" s="14" customFormat="1" x14ac:dyDescent="0.25">
      <c r="A243" s="31"/>
      <c r="B243" s="39"/>
      <c r="C243" s="39"/>
      <c r="D243" s="39"/>
      <c r="E243" s="39"/>
      <c r="F243" s="39"/>
      <c r="G243" s="39">
        <f t="shared" si="58"/>
        <v>0</v>
      </c>
      <c r="H243" s="40">
        <f t="shared" si="59"/>
        <v>0</v>
      </c>
      <c r="I243" s="40">
        <f t="shared" si="56"/>
        <v>0</v>
      </c>
      <c r="J243" s="40">
        <f t="shared" si="57"/>
        <v>0</v>
      </c>
      <c r="K243" s="40">
        <f t="shared" si="60"/>
        <v>0</v>
      </c>
      <c r="N243" s="51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</row>
    <row r="244" spans="1:92" s="14" customFormat="1" x14ac:dyDescent="0.25">
      <c r="A244" s="31"/>
      <c r="B244" s="39"/>
      <c r="C244" s="39"/>
      <c r="D244" s="39"/>
      <c r="E244" s="39"/>
      <c r="F244" s="39"/>
      <c r="G244" s="39">
        <f t="shared" si="58"/>
        <v>0</v>
      </c>
      <c r="H244" s="40">
        <f t="shared" si="59"/>
        <v>0</v>
      </c>
      <c r="I244" s="40">
        <f t="shared" si="56"/>
        <v>0</v>
      </c>
      <c r="J244" s="40">
        <f t="shared" si="57"/>
        <v>0</v>
      </c>
      <c r="K244" s="40">
        <f t="shared" si="60"/>
        <v>0</v>
      </c>
      <c r="N244" s="51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</row>
    <row r="245" spans="1:92" s="14" customFormat="1" x14ac:dyDescent="0.25">
      <c r="A245" s="31"/>
      <c r="B245" s="39"/>
      <c r="C245" s="39"/>
      <c r="D245" s="39"/>
      <c r="E245" s="39"/>
      <c r="F245" s="39"/>
      <c r="G245" s="39">
        <f t="shared" si="58"/>
        <v>0</v>
      </c>
      <c r="H245" s="40">
        <f t="shared" si="59"/>
        <v>0</v>
      </c>
      <c r="I245" s="40">
        <f t="shared" si="56"/>
        <v>0</v>
      </c>
      <c r="J245" s="40">
        <f t="shared" si="57"/>
        <v>0</v>
      </c>
      <c r="K245" s="40">
        <f t="shared" si="60"/>
        <v>0</v>
      </c>
      <c r="N245" s="51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</row>
    <row r="246" spans="1:92" s="14" customFormat="1" x14ac:dyDescent="0.25">
      <c r="A246" s="31"/>
      <c r="B246" s="39"/>
      <c r="C246" s="39"/>
      <c r="D246" s="39"/>
      <c r="E246" s="39"/>
      <c r="F246" s="39"/>
      <c r="G246" s="39">
        <f t="shared" si="58"/>
        <v>0</v>
      </c>
      <c r="H246" s="40">
        <f t="shared" si="59"/>
        <v>0</v>
      </c>
      <c r="I246" s="40">
        <f t="shared" si="56"/>
        <v>0</v>
      </c>
      <c r="J246" s="40">
        <f>(H246*$J$227)</f>
        <v>0</v>
      </c>
      <c r="K246" s="40">
        <f t="shared" si="60"/>
        <v>0</v>
      </c>
      <c r="N246" s="51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</row>
    <row r="247" spans="1:92" s="14" customFormat="1" x14ac:dyDescent="0.25">
      <c r="A247" s="60"/>
      <c r="B247" s="41"/>
      <c r="C247" s="41"/>
      <c r="D247" s="41"/>
      <c r="E247" s="41"/>
      <c r="F247" s="41"/>
      <c r="G247" s="41">
        <f t="shared" si="58"/>
        <v>0</v>
      </c>
      <c r="H247" s="42">
        <f>30*G247</f>
        <v>0</v>
      </c>
      <c r="I247" s="73">
        <f t="shared" si="56"/>
        <v>0</v>
      </c>
      <c r="J247" s="73">
        <f t="shared" si="57"/>
        <v>0</v>
      </c>
      <c r="K247" s="42">
        <f t="shared" si="60"/>
        <v>0</v>
      </c>
      <c r="N247" s="51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</row>
    <row r="248" spans="1:92" s="14" customFormat="1" x14ac:dyDescent="0.25">
      <c r="A248" s="43" t="s">
        <v>291</v>
      </c>
      <c r="B248" s="46" t="s">
        <v>11</v>
      </c>
      <c r="C248" s="46" t="s">
        <v>11</v>
      </c>
      <c r="D248" s="46" t="s">
        <v>11</v>
      </c>
      <c r="E248" s="46" t="s">
        <v>11</v>
      </c>
      <c r="F248" s="46" t="s">
        <v>11</v>
      </c>
      <c r="G248" s="46" t="s">
        <v>11</v>
      </c>
      <c r="H248" s="44">
        <f>SUM(H230:H247)</f>
        <v>0</v>
      </c>
      <c r="I248" s="47">
        <f>SUM(I230:I247)</f>
        <v>0</v>
      </c>
      <c r="J248" s="47">
        <f>SUM(J230:J247)</f>
        <v>0</v>
      </c>
      <c r="K248" s="44">
        <f>SUM(K230:K247)</f>
        <v>0</v>
      </c>
      <c r="N248" s="51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</row>
    <row r="249" spans="1:92" s="14" customFormat="1" x14ac:dyDescent="0.25">
      <c r="A249" s="36" t="s">
        <v>305</v>
      </c>
      <c r="B249"/>
      <c r="C249"/>
      <c r="D249"/>
      <c r="E249"/>
      <c r="F249"/>
      <c r="G249"/>
      <c r="H249"/>
      <c r="I249"/>
      <c r="J249"/>
      <c r="K249"/>
      <c r="L249"/>
      <c r="M249"/>
      <c r="N249" s="51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</row>
    <row r="250" spans="1:92" s="14" customFormat="1" x14ac:dyDescent="0.25">
      <c r="A250" s="36"/>
      <c r="B250"/>
      <c r="C250"/>
      <c r="D250"/>
      <c r="E250"/>
      <c r="F250"/>
      <c r="G250"/>
      <c r="H250"/>
      <c r="I250"/>
      <c r="J250"/>
      <c r="K250"/>
      <c r="L250"/>
      <c r="M250"/>
      <c r="N250" s="51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</row>
    <row r="251" spans="1:92" s="14" customFormat="1" x14ac:dyDescent="0.25">
      <c r="A251" t="s">
        <v>344</v>
      </c>
      <c r="B251"/>
      <c r="C251"/>
      <c r="D251"/>
      <c r="E251"/>
      <c r="F251"/>
      <c r="G251"/>
      <c r="H251"/>
      <c r="I251"/>
      <c r="J251"/>
      <c r="K251"/>
      <c r="L251"/>
      <c r="M251"/>
      <c r="N251" s="51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</row>
    <row r="252" spans="1:92" s="14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51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</row>
    <row r="253" spans="1:92" s="14" customFormat="1" x14ac:dyDescent="0.25">
      <c r="A253" s="6" t="s">
        <v>287</v>
      </c>
      <c r="B253" s="6"/>
      <c r="C253" s="6"/>
      <c r="D253" s="4"/>
      <c r="E253" s="4"/>
      <c r="F253" s="4"/>
      <c r="G253"/>
      <c r="H253"/>
      <c r="I253"/>
      <c r="J253"/>
      <c r="K253"/>
      <c r="L253"/>
      <c r="M253"/>
      <c r="N253" s="51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</row>
    <row r="254" spans="1:92" s="14" customFormat="1" x14ac:dyDescent="0.25">
      <c r="A254"/>
      <c r="B254"/>
      <c r="C254"/>
      <c r="D254"/>
      <c r="E254"/>
      <c r="F254"/>
      <c r="G254"/>
      <c r="H254"/>
      <c r="I254" s="37">
        <v>0.17199999999999999</v>
      </c>
      <c r="J254" s="37">
        <v>2.4500000000000001E-2</v>
      </c>
      <c r="K254"/>
      <c r="L254"/>
      <c r="M254"/>
      <c r="N254" s="51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</row>
    <row r="255" spans="1:92" ht="31.5" customHeight="1" x14ac:dyDescent="0.25">
      <c r="A255" s="85" t="s">
        <v>298</v>
      </c>
      <c r="B255" s="96" t="s">
        <v>289</v>
      </c>
      <c r="C255" s="97"/>
      <c r="D255" s="85" t="s">
        <v>292</v>
      </c>
      <c r="E255" s="91" t="s">
        <v>299</v>
      </c>
      <c r="F255" s="92"/>
      <c r="G255" s="93"/>
      <c r="H255" s="94" t="s">
        <v>290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</row>
    <row r="256" spans="1:92" x14ac:dyDescent="0.25">
      <c r="A256" s="86"/>
      <c r="B256" s="26" t="s">
        <v>362</v>
      </c>
      <c r="C256" s="26" t="s">
        <v>363</v>
      </c>
      <c r="D256" s="86"/>
      <c r="E256" s="53" t="s">
        <v>295</v>
      </c>
      <c r="F256" s="75" t="s">
        <v>293</v>
      </c>
      <c r="G256" s="75" t="s">
        <v>294</v>
      </c>
      <c r="H256" s="95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</row>
    <row r="257" spans="1:92" x14ac:dyDescent="0.25">
      <c r="A257" s="56" t="s">
        <v>333</v>
      </c>
      <c r="B257" s="49"/>
      <c r="C257" s="49"/>
      <c r="D257" s="39">
        <f>SUM(B257:C257)</f>
        <v>0</v>
      </c>
      <c r="E257" s="64">
        <f>18.3*D257</f>
        <v>0</v>
      </c>
      <c r="F257" s="52">
        <f>(E257*$I$254)</f>
        <v>0</v>
      </c>
      <c r="G257" s="52">
        <f>(E257*$J$254)</f>
        <v>0</v>
      </c>
      <c r="H257" s="38">
        <f>SUM(E257:G257)</f>
        <v>0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</row>
    <row r="258" spans="1:92" x14ac:dyDescent="0.25">
      <c r="A258" s="31"/>
      <c r="B258" s="39"/>
      <c r="C258" s="39"/>
      <c r="D258" s="39">
        <f t="shared" ref="D258:D274" si="61">SUM(B258:C258)</f>
        <v>0</v>
      </c>
      <c r="E258" s="40">
        <f>30*D258</f>
        <v>0</v>
      </c>
      <c r="F258" s="40">
        <f>(E258*$I$254)</f>
        <v>0</v>
      </c>
      <c r="G258" s="40">
        <f>(E258*$J$254)</f>
        <v>0</v>
      </c>
      <c r="H258" s="40">
        <f t="shared" ref="H258" si="62">SUM(E258:G258)</f>
        <v>0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</row>
    <row r="259" spans="1:92" x14ac:dyDescent="0.25">
      <c r="A259" s="31"/>
      <c r="B259" s="39"/>
      <c r="C259" s="39"/>
      <c r="D259" s="39">
        <f>SUM(B259:C259)</f>
        <v>0</v>
      </c>
      <c r="E259" s="40">
        <f>30*D259</f>
        <v>0</v>
      </c>
      <c r="F259" s="40">
        <f t="shared" ref="F259:F273" si="63">(E259*$I$254)</f>
        <v>0</v>
      </c>
      <c r="G259" s="40">
        <f t="shared" ref="G259:G273" si="64">(E259*$J$254)</f>
        <v>0</v>
      </c>
      <c r="H259" s="40">
        <f t="shared" ref="H259:H273" si="65">SUM(E259:G259)</f>
        <v>0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</row>
    <row r="260" spans="1:92" x14ac:dyDescent="0.25">
      <c r="A260" s="31"/>
      <c r="B260" s="39"/>
      <c r="C260" s="39"/>
      <c r="D260" s="39">
        <f t="shared" si="61"/>
        <v>0</v>
      </c>
      <c r="E260" s="40">
        <f t="shared" ref="E260:E273" si="66">30*D260</f>
        <v>0</v>
      </c>
      <c r="F260" s="40">
        <f t="shared" si="63"/>
        <v>0</v>
      </c>
      <c r="G260" s="40">
        <f t="shared" si="64"/>
        <v>0</v>
      </c>
      <c r="H260" s="40">
        <f t="shared" si="65"/>
        <v>0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</row>
    <row r="261" spans="1:92" x14ac:dyDescent="0.25">
      <c r="A261" s="31"/>
      <c r="B261" s="39"/>
      <c r="C261" s="39"/>
      <c r="D261" s="39">
        <f t="shared" si="61"/>
        <v>0</v>
      </c>
      <c r="E261" s="40">
        <f t="shared" si="66"/>
        <v>0</v>
      </c>
      <c r="F261" s="40">
        <f t="shared" si="63"/>
        <v>0</v>
      </c>
      <c r="G261" s="40">
        <f t="shared" si="64"/>
        <v>0</v>
      </c>
      <c r="H261" s="40">
        <f t="shared" si="65"/>
        <v>0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</row>
    <row r="262" spans="1:92" x14ac:dyDescent="0.25">
      <c r="A262" s="31"/>
      <c r="B262" s="39"/>
      <c r="C262" s="39"/>
      <c r="D262" s="39">
        <f t="shared" si="61"/>
        <v>0</v>
      </c>
      <c r="E262" s="40">
        <f t="shared" si="66"/>
        <v>0</v>
      </c>
      <c r="F262" s="40">
        <f t="shared" si="63"/>
        <v>0</v>
      </c>
      <c r="G262" s="40">
        <f t="shared" si="64"/>
        <v>0</v>
      </c>
      <c r="H262" s="40">
        <f t="shared" si="65"/>
        <v>0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</row>
    <row r="263" spans="1:92" x14ac:dyDescent="0.25">
      <c r="A263" s="31"/>
      <c r="B263" s="39"/>
      <c r="C263" s="39"/>
      <c r="D263" s="39">
        <f t="shared" si="61"/>
        <v>0</v>
      </c>
      <c r="E263" s="40">
        <f t="shared" si="66"/>
        <v>0</v>
      </c>
      <c r="F263" s="40">
        <f t="shared" si="63"/>
        <v>0</v>
      </c>
      <c r="G263" s="40">
        <f t="shared" si="64"/>
        <v>0</v>
      </c>
      <c r="H263" s="40">
        <f t="shared" si="65"/>
        <v>0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</row>
    <row r="264" spans="1:92" x14ac:dyDescent="0.25">
      <c r="A264" s="31"/>
      <c r="B264" s="39"/>
      <c r="C264" s="39"/>
      <c r="D264" s="39">
        <f t="shared" si="61"/>
        <v>0</v>
      </c>
      <c r="E264" s="40">
        <f t="shared" si="66"/>
        <v>0</v>
      </c>
      <c r="F264" s="40">
        <f t="shared" si="63"/>
        <v>0</v>
      </c>
      <c r="G264" s="40">
        <f t="shared" si="64"/>
        <v>0</v>
      </c>
      <c r="H264" s="40">
        <f t="shared" si="65"/>
        <v>0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</row>
    <row r="265" spans="1:92" x14ac:dyDescent="0.25">
      <c r="A265" s="31"/>
      <c r="B265" s="39"/>
      <c r="C265" s="39"/>
      <c r="D265" s="39">
        <f t="shared" si="61"/>
        <v>0</v>
      </c>
      <c r="E265" s="40">
        <f t="shared" si="66"/>
        <v>0</v>
      </c>
      <c r="F265" s="40">
        <f t="shared" si="63"/>
        <v>0</v>
      </c>
      <c r="G265" s="40">
        <f t="shared" si="64"/>
        <v>0</v>
      </c>
      <c r="H265" s="40">
        <f t="shared" si="65"/>
        <v>0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</row>
    <row r="266" spans="1:92" x14ac:dyDescent="0.25">
      <c r="A266" s="31"/>
      <c r="B266" s="39"/>
      <c r="C266" s="39"/>
      <c r="D266" s="39">
        <f t="shared" si="61"/>
        <v>0</v>
      </c>
      <c r="E266" s="40">
        <f t="shared" si="66"/>
        <v>0</v>
      </c>
      <c r="F266" s="40">
        <f t="shared" si="63"/>
        <v>0</v>
      </c>
      <c r="G266" s="40">
        <f t="shared" si="64"/>
        <v>0</v>
      </c>
      <c r="H266" s="40">
        <f t="shared" si="65"/>
        <v>0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</row>
    <row r="267" spans="1:92" x14ac:dyDescent="0.25">
      <c r="A267" s="31"/>
      <c r="B267" s="39"/>
      <c r="C267" s="39"/>
      <c r="D267" s="39">
        <f t="shared" si="61"/>
        <v>0</v>
      </c>
      <c r="E267" s="40">
        <f t="shared" si="66"/>
        <v>0</v>
      </c>
      <c r="F267" s="40">
        <f t="shared" si="63"/>
        <v>0</v>
      </c>
      <c r="G267" s="40">
        <f t="shared" si="64"/>
        <v>0</v>
      </c>
      <c r="H267" s="40">
        <f t="shared" si="65"/>
        <v>0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</row>
    <row r="268" spans="1:92" x14ac:dyDescent="0.25">
      <c r="A268" s="31"/>
      <c r="B268" s="39"/>
      <c r="C268" s="39"/>
      <c r="D268" s="39">
        <f t="shared" si="61"/>
        <v>0</v>
      </c>
      <c r="E268" s="40">
        <f t="shared" si="66"/>
        <v>0</v>
      </c>
      <c r="F268" s="40">
        <f t="shared" si="63"/>
        <v>0</v>
      </c>
      <c r="G268" s="40">
        <f t="shared" si="64"/>
        <v>0</v>
      </c>
      <c r="H268" s="40">
        <f t="shared" si="65"/>
        <v>0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</row>
    <row r="269" spans="1:92" x14ac:dyDescent="0.25">
      <c r="A269" s="31"/>
      <c r="B269" s="39"/>
      <c r="C269" s="39"/>
      <c r="D269" s="39">
        <f t="shared" si="61"/>
        <v>0</v>
      </c>
      <c r="E269" s="40">
        <f t="shared" si="66"/>
        <v>0</v>
      </c>
      <c r="F269" s="40">
        <f t="shared" si="63"/>
        <v>0</v>
      </c>
      <c r="G269" s="40">
        <f t="shared" si="64"/>
        <v>0</v>
      </c>
      <c r="H269" s="40">
        <f t="shared" si="65"/>
        <v>0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</row>
    <row r="270" spans="1:92" x14ac:dyDescent="0.25">
      <c r="A270" s="31"/>
      <c r="B270" s="39"/>
      <c r="C270" s="39"/>
      <c r="D270" s="39">
        <f t="shared" si="61"/>
        <v>0</v>
      </c>
      <c r="E270" s="40">
        <f t="shared" si="66"/>
        <v>0</v>
      </c>
      <c r="F270" s="40">
        <f t="shared" si="63"/>
        <v>0</v>
      </c>
      <c r="G270" s="40">
        <f t="shared" si="64"/>
        <v>0</v>
      </c>
      <c r="H270" s="40">
        <f t="shared" si="65"/>
        <v>0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</row>
    <row r="271" spans="1:92" x14ac:dyDescent="0.25">
      <c r="A271" s="31"/>
      <c r="B271" s="39"/>
      <c r="C271" s="39"/>
      <c r="D271" s="39">
        <f t="shared" si="61"/>
        <v>0</v>
      </c>
      <c r="E271" s="40">
        <f t="shared" si="66"/>
        <v>0</v>
      </c>
      <c r="F271" s="40">
        <f t="shared" si="63"/>
        <v>0</v>
      </c>
      <c r="G271" s="40">
        <f t="shared" si="64"/>
        <v>0</v>
      </c>
      <c r="H271" s="40">
        <f t="shared" si="65"/>
        <v>0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</row>
    <row r="272" spans="1:92" x14ac:dyDescent="0.25">
      <c r="A272" s="31"/>
      <c r="B272" s="39"/>
      <c r="C272" s="39"/>
      <c r="D272" s="39">
        <f t="shared" si="61"/>
        <v>0</v>
      </c>
      <c r="E272" s="40">
        <f t="shared" si="66"/>
        <v>0</v>
      </c>
      <c r="F272" s="40">
        <f t="shared" si="63"/>
        <v>0</v>
      </c>
      <c r="G272" s="40">
        <f t="shared" si="64"/>
        <v>0</v>
      </c>
      <c r="H272" s="40">
        <f t="shared" si="65"/>
        <v>0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</row>
    <row r="273" spans="1:92" x14ac:dyDescent="0.25">
      <c r="A273" s="31"/>
      <c r="B273" s="39"/>
      <c r="C273" s="39"/>
      <c r="D273" s="39">
        <f t="shared" si="61"/>
        <v>0</v>
      </c>
      <c r="E273" s="40">
        <f t="shared" si="66"/>
        <v>0</v>
      </c>
      <c r="F273" s="40">
        <f t="shared" si="63"/>
        <v>0</v>
      </c>
      <c r="G273" s="40">
        <f t="shared" si="64"/>
        <v>0</v>
      </c>
      <c r="H273" s="40">
        <f t="shared" si="65"/>
        <v>0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</row>
    <row r="274" spans="1:92" x14ac:dyDescent="0.25">
      <c r="A274" s="60"/>
      <c r="B274" s="41"/>
      <c r="C274" s="41"/>
      <c r="D274" s="41">
        <f t="shared" si="61"/>
        <v>0</v>
      </c>
      <c r="E274" s="42">
        <f>30*D274</f>
        <v>0</v>
      </c>
      <c r="F274" s="73">
        <f>(E274*$I$254)</f>
        <v>0</v>
      </c>
      <c r="G274" s="73">
        <f>(E274*$J$254)</f>
        <v>0</v>
      </c>
      <c r="H274" s="42">
        <f>SUM(E274:G274)</f>
        <v>0</v>
      </c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</row>
    <row r="275" spans="1:92" x14ac:dyDescent="0.25">
      <c r="A275" s="43" t="s">
        <v>291</v>
      </c>
      <c r="B275" s="46" t="s">
        <v>11</v>
      </c>
      <c r="C275" s="46" t="s">
        <v>11</v>
      </c>
      <c r="D275" s="46" t="s">
        <v>11</v>
      </c>
      <c r="E275" s="44">
        <f>SUM(E257:E274)</f>
        <v>0</v>
      </c>
      <c r="F275" s="47">
        <f>SUM(F257:F274)</f>
        <v>0</v>
      </c>
      <c r="G275" s="47">
        <f>SUM(G257:G274)</f>
        <v>0</v>
      </c>
      <c r="H275" s="44">
        <f>SUM(H257:H274)</f>
        <v>0</v>
      </c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</row>
    <row r="276" spans="1:92" s="14" customFormat="1" x14ac:dyDescent="0.25">
      <c r="A276" s="36" t="s">
        <v>305</v>
      </c>
      <c r="B276"/>
      <c r="C276"/>
      <c r="D276"/>
      <c r="E276"/>
      <c r="F276"/>
      <c r="G276"/>
      <c r="H276"/>
      <c r="I276"/>
      <c r="J276"/>
      <c r="K276"/>
      <c r="L276"/>
      <c r="M276"/>
      <c r="N276" s="51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</row>
    <row r="277" spans="1:92" s="14" customFormat="1" x14ac:dyDescent="0.25">
      <c r="A277" s="36"/>
      <c r="B277"/>
      <c r="C277"/>
      <c r="D277"/>
      <c r="E277"/>
      <c r="F277"/>
      <c r="G277"/>
      <c r="H277"/>
      <c r="I277"/>
      <c r="J277"/>
      <c r="K277"/>
      <c r="L277"/>
      <c r="M277"/>
      <c r="N277" s="51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</row>
    <row r="278" spans="1:92" s="14" customFormat="1" ht="15.75" x14ac:dyDescent="0.25">
      <c r="A278" s="68" t="s">
        <v>345</v>
      </c>
      <c r="B278" s="66"/>
      <c r="C278" s="66"/>
      <c r="D278" s="66"/>
      <c r="E278" s="61">
        <f>K32+K59+K86+K113+K140+K167+K194+K221+K248+H275</f>
        <v>0</v>
      </c>
      <c r="F278" s="62"/>
      <c r="G278" s="55"/>
      <c r="H278" s="55"/>
      <c r="I278" s="55"/>
      <c r="J278" s="67"/>
      <c r="K278" s="67"/>
      <c r="L278" s="66"/>
      <c r="M278" s="66"/>
      <c r="N278" s="51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</row>
    <row r="279" spans="1:92" s="14" customFormat="1" x14ac:dyDescent="0.25">
      <c r="A279" s="66"/>
      <c r="B279" s="66"/>
      <c r="C279" s="66"/>
      <c r="D279" s="66"/>
      <c r="E279" s="67"/>
      <c r="F279" s="67"/>
      <c r="G279" s="67"/>
      <c r="H279" s="67"/>
      <c r="I279" s="67"/>
      <c r="J279" s="67"/>
      <c r="K279" s="67"/>
      <c r="L279" s="66"/>
      <c r="M279" s="66"/>
      <c r="N279" s="51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</row>
    <row r="280" spans="1:92" s="14" customFormat="1" x14ac:dyDescent="0.25">
      <c r="A280" s="72" t="s">
        <v>282</v>
      </c>
      <c r="B280" s="66"/>
      <c r="C280" s="66"/>
      <c r="D280" s="66"/>
      <c r="E280" s="67"/>
      <c r="F280" s="67"/>
      <c r="G280" s="67"/>
      <c r="H280" s="67"/>
      <c r="I280" s="67"/>
      <c r="J280" s="67"/>
      <c r="K280" s="67"/>
      <c r="L280" s="66"/>
      <c r="M280" s="66"/>
      <c r="N280" s="51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</row>
    <row r="281" spans="1:92" s="14" customFormat="1" x14ac:dyDescent="0.25">
      <c r="A281" s="66"/>
      <c r="B281" s="90" t="s">
        <v>306</v>
      </c>
      <c r="C281" s="90"/>
      <c r="D281" s="90"/>
      <c r="E281" s="67"/>
      <c r="F281" s="67"/>
      <c r="G281" s="67"/>
      <c r="H281" s="67"/>
      <c r="I281" s="67"/>
      <c r="J281" s="67"/>
      <c r="K281" s="67"/>
      <c r="L281" s="66"/>
      <c r="M281" s="66"/>
      <c r="N281" s="51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</row>
    <row r="282" spans="1:92" s="14" customFormat="1" x14ac:dyDescent="0.25">
      <c r="B282" s="66"/>
      <c r="C282" s="66"/>
      <c r="D282" s="66"/>
      <c r="E282" s="67"/>
      <c r="F282" s="67"/>
      <c r="G282" s="67"/>
      <c r="H282" s="67"/>
      <c r="I282" s="67"/>
      <c r="J282" s="67"/>
      <c r="K282" s="67"/>
      <c r="L282" s="66"/>
      <c r="M282" s="66"/>
      <c r="N282" s="51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</row>
    <row r="283" spans="1:92" s="14" customFormat="1" x14ac:dyDescent="0.25">
      <c r="A283" s="66" t="s">
        <v>307</v>
      </c>
      <c r="E283" s="67"/>
      <c r="F283" s="67"/>
      <c r="G283" s="67"/>
      <c r="H283" s="67"/>
      <c r="I283" s="67"/>
      <c r="J283" s="67"/>
      <c r="K283" s="67"/>
      <c r="L283" s="66"/>
      <c r="M283" s="66"/>
      <c r="N283" s="51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</row>
    <row r="284" spans="1:92" s="66" customFormat="1" x14ac:dyDescent="0.25">
      <c r="A284" s="14"/>
      <c r="B284" s="14"/>
      <c r="C284" s="14"/>
      <c r="D284" s="14"/>
      <c r="E284" s="55"/>
      <c r="F284" s="55"/>
      <c r="G284" s="55"/>
      <c r="H284" s="55"/>
      <c r="I284" s="55"/>
      <c r="J284" s="55"/>
      <c r="K284" s="55"/>
      <c r="L284" s="14"/>
      <c r="M284" s="14"/>
      <c r="N284" s="14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</row>
    <row r="285" spans="1:92" s="66" customFormat="1" x14ac:dyDescent="0.25">
      <c r="E285" s="67"/>
      <c r="F285" s="67"/>
      <c r="G285" s="67"/>
      <c r="H285" s="67"/>
      <c r="I285" s="67"/>
      <c r="J285" s="67"/>
      <c r="K285" s="67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</row>
    <row r="286" spans="1:92" s="66" customFormat="1" x14ac:dyDescent="0.25">
      <c r="E286" s="67"/>
      <c r="F286" s="67"/>
      <c r="G286" s="67"/>
      <c r="H286" s="67"/>
      <c r="I286" s="67"/>
      <c r="J286" s="67"/>
      <c r="K286" s="67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</row>
    <row r="287" spans="1:92" s="66" customFormat="1" x14ac:dyDescent="0.25"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</row>
    <row r="288" spans="1:92" s="66" customFormat="1" x14ac:dyDescent="0.25">
      <c r="A288" s="14"/>
      <c r="B288" s="14"/>
      <c r="C288" s="14"/>
      <c r="D288" s="14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</row>
    <row r="289" spans="1:92" s="66" customFormat="1" x14ac:dyDescent="0.25">
      <c r="A289" s="14"/>
      <c r="B289" s="14"/>
      <c r="C289" s="14"/>
      <c r="D289" s="14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</row>
    <row r="290" spans="1:92" s="66" customFormat="1" x14ac:dyDescent="0.25">
      <c r="A290" s="14"/>
      <c r="B290" s="14"/>
      <c r="C290" s="14"/>
      <c r="D290" s="14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</row>
    <row r="291" spans="1:92" s="66" customFormat="1" x14ac:dyDescent="0.25">
      <c r="A291" s="14"/>
      <c r="B291" s="14"/>
      <c r="C291" s="14"/>
      <c r="D291" s="14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</row>
    <row r="292" spans="1:92" s="66" customFormat="1" x14ac:dyDescent="0.25">
      <c r="A292" s="14"/>
      <c r="B292" s="14"/>
      <c r="C292" s="14"/>
      <c r="D292" s="14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</row>
    <row r="293" spans="1:92" s="66" customFormat="1" x14ac:dyDescent="0.25">
      <c r="A293" s="14"/>
      <c r="B293" s="14"/>
      <c r="C293" s="14"/>
      <c r="D293" s="14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</row>
    <row r="294" spans="1:92" s="66" customFormat="1" x14ac:dyDescent="0.25">
      <c r="A294" s="14"/>
      <c r="B294" s="14"/>
      <c r="C294" s="14"/>
      <c r="D294" s="14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</row>
    <row r="295" spans="1:92" s="66" customFormat="1" x14ac:dyDescent="0.25"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</row>
    <row r="296" spans="1:92" s="66" customFormat="1" x14ac:dyDescent="0.25"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</row>
    <row r="297" spans="1:92" s="66" customFormat="1" x14ac:dyDescent="0.25"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</row>
    <row r="298" spans="1:92" s="66" customFormat="1" x14ac:dyDescent="0.25"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</row>
    <row r="299" spans="1:92" s="66" customFormat="1" x14ac:dyDescent="0.25"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</row>
    <row r="300" spans="1:92" s="66" customFormat="1" x14ac:dyDescent="0.25"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</row>
    <row r="301" spans="1:92" s="66" customFormat="1" x14ac:dyDescent="0.25"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</row>
    <row r="302" spans="1:92" s="66" customFormat="1" x14ac:dyDescent="0.25"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</row>
    <row r="303" spans="1:92" s="66" customFormat="1" x14ac:dyDescent="0.25"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</row>
    <row r="304" spans="1:92" s="66" customFormat="1" x14ac:dyDescent="0.25"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</row>
    <row r="305" spans="1:92" s="66" customFormat="1" x14ac:dyDescent="0.25"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</row>
    <row r="306" spans="1:92" s="66" customFormat="1" x14ac:dyDescent="0.25"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</row>
    <row r="307" spans="1:92" s="66" customFormat="1" x14ac:dyDescent="0.25"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</row>
    <row r="308" spans="1:92" s="66" customFormat="1" x14ac:dyDescent="0.25"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</row>
    <row r="309" spans="1:92" s="66" customFormat="1" x14ac:dyDescent="0.25"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</row>
    <row r="310" spans="1:92" s="66" customFormat="1" x14ac:dyDescent="0.25"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</row>
    <row r="311" spans="1:92" s="66" customFormat="1" x14ac:dyDescent="0.25"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</row>
    <row r="312" spans="1:92" s="66" customFormat="1" x14ac:dyDescent="0.25"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</row>
    <row r="313" spans="1:92" s="66" customFormat="1" x14ac:dyDescent="0.25"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</row>
    <row r="314" spans="1:92" s="66" customFormat="1" x14ac:dyDescent="0.25"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</row>
    <row r="315" spans="1:92" s="66" customFormat="1" x14ac:dyDescent="0.25"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</row>
    <row r="316" spans="1:92" s="10" customFormat="1" x14ac:dyDescent="0.2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51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</row>
    <row r="317" spans="1:92" s="10" customFormat="1" x14ac:dyDescent="0.2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51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</row>
    <row r="318" spans="1:92" s="10" customFormat="1" x14ac:dyDescent="0.2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51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</row>
    <row r="319" spans="1:92" s="10" customFormat="1" x14ac:dyDescent="0.2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51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</row>
    <row r="320" spans="1:92" s="66" customFormat="1" x14ac:dyDescent="0.25"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</row>
    <row r="321" spans="1:92" s="66" customFormat="1" x14ac:dyDescent="0.25"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</row>
    <row r="322" spans="1:92" s="66" customFormat="1" x14ac:dyDescent="0.25"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</row>
    <row r="323" spans="1:92" s="66" customFormat="1" x14ac:dyDescent="0.25"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</row>
    <row r="324" spans="1:92" s="66" customFormat="1" x14ac:dyDescent="0.25"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</row>
    <row r="325" spans="1:92" s="66" customFormat="1" x14ac:dyDescent="0.25"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</row>
    <row r="326" spans="1:92" s="66" customFormat="1" x14ac:dyDescent="0.25"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</row>
    <row r="327" spans="1:92" x14ac:dyDescent="0.2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</row>
    <row r="328" spans="1:92" x14ac:dyDescent="0.2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</row>
    <row r="329" spans="1:92" x14ac:dyDescent="0.2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</row>
    <row r="330" spans="1:92" x14ac:dyDescent="0.2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</row>
    <row r="331" spans="1:92" x14ac:dyDescent="0.2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</row>
    <row r="332" spans="1:92" x14ac:dyDescent="0.2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</row>
    <row r="333" spans="1:92" x14ac:dyDescent="0.2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</row>
    <row r="334" spans="1:92" x14ac:dyDescent="0.2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</row>
    <row r="335" spans="1:92" x14ac:dyDescent="0.2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</row>
    <row r="336" spans="1:92" x14ac:dyDescent="0.2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</row>
    <row r="337" spans="1:13" x14ac:dyDescent="0.2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</row>
    <row r="338" spans="1:13" x14ac:dyDescent="0.2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</row>
    <row r="339" spans="1:13" x14ac:dyDescent="0.2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</row>
    <row r="340" spans="1:13" x14ac:dyDescent="0.2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</row>
    <row r="341" spans="1:13" x14ac:dyDescent="0.2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</row>
    <row r="342" spans="1:13" x14ac:dyDescent="0.2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</row>
    <row r="343" spans="1:13" x14ac:dyDescent="0.2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</row>
    <row r="344" spans="1:13" x14ac:dyDescent="0.2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</row>
    <row r="345" spans="1:13" x14ac:dyDescent="0.2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</row>
    <row r="346" spans="1:13" x14ac:dyDescent="0.2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</row>
    <row r="347" spans="1:13" x14ac:dyDescent="0.2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</row>
    <row r="348" spans="1:13" x14ac:dyDescent="0.2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</row>
    <row r="349" spans="1:13" x14ac:dyDescent="0.2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</row>
    <row r="350" spans="1:13" x14ac:dyDescent="0.2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</row>
    <row r="351" spans="1:13" x14ac:dyDescent="0.2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</row>
    <row r="352" spans="1:13" x14ac:dyDescent="0.2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</row>
    <row r="353" spans="1:13" x14ac:dyDescent="0.2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</row>
    <row r="354" spans="1:13" x14ac:dyDescent="0.2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</row>
    <row r="355" spans="1:13" x14ac:dyDescent="0.2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</row>
    <row r="356" spans="1:13" x14ac:dyDescent="0.2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</row>
    <row r="357" spans="1:13" x14ac:dyDescent="0.2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</row>
    <row r="358" spans="1:13" x14ac:dyDescent="0.2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</row>
    <row r="359" spans="1:13" x14ac:dyDescent="0.2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</row>
    <row r="360" spans="1:13" x14ac:dyDescent="0.2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</row>
    <row r="361" spans="1:13" x14ac:dyDescent="0.2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</row>
    <row r="362" spans="1:13" x14ac:dyDescent="0.2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</row>
    <row r="440" spans="1:92" s="10" customForma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51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</row>
    <row r="441" spans="1:92" s="10" customForma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51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</row>
    <row r="442" spans="1:92" s="10" customForma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51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</row>
    <row r="443" spans="1:92" s="10" customForma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51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</row>
    <row r="503" spans="1:92" s="10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51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</row>
    <row r="504" spans="1:92" s="10" customForma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51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</row>
    <row r="505" spans="1:92" s="10" customForma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51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</row>
    <row r="506" spans="1:92" s="10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51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</row>
    <row r="507" spans="1:92" s="10" customForma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51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</row>
    <row r="678" spans="1:92" s="10" customForma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51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</row>
  </sheetData>
  <mergeCells count="53">
    <mergeCell ref="A255:A256"/>
    <mergeCell ref="D255:D256"/>
    <mergeCell ref="E255:G255"/>
    <mergeCell ref="H255:H256"/>
    <mergeCell ref="B255:C255"/>
    <mergeCell ref="K201:K202"/>
    <mergeCell ref="A228:A229"/>
    <mergeCell ref="B228:F228"/>
    <mergeCell ref="G228:G229"/>
    <mergeCell ref="H228:J228"/>
    <mergeCell ref="K228:K229"/>
    <mergeCell ref="K147:K148"/>
    <mergeCell ref="A174:A175"/>
    <mergeCell ref="B174:F174"/>
    <mergeCell ref="G174:G175"/>
    <mergeCell ref="H174:J174"/>
    <mergeCell ref="K174:K175"/>
    <mergeCell ref="K93:K94"/>
    <mergeCell ref="A120:A121"/>
    <mergeCell ref="B120:F120"/>
    <mergeCell ref="G120:G121"/>
    <mergeCell ref="H120:J120"/>
    <mergeCell ref="K120:K121"/>
    <mergeCell ref="K39:K40"/>
    <mergeCell ref="A66:A67"/>
    <mergeCell ref="B66:F66"/>
    <mergeCell ref="G66:G67"/>
    <mergeCell ref="H66:J66"/>
    <mergeCell ref="K66:K67"/>
    <mergeCell ref="G39:G40"/>
    <mergeCell ref="B281:D281"/>
    <mergeCell ref="H39:J39"/>
    <mergeCell ref="B39:F39"/>
    <mergeCell ref="A39:A40"/>
    <mergeCell ref="A93:A94"/>
    <mergeCell ref="B93:F93"/>
    <mergeCell ref="G93:G94"/>
    <mergeCell ref="H93:J93"/>
    <mergeCell ref="A147:A148"/>
    <mergeCell ref="B147:F147"/>
    <mergeCell ref="G147:G148"/>
    <mergeCell ref="H147:J147"/>
    <mergeCell ref="A201:A202"/>
    <mergeCell ref="B201:F201"/>
    <mergeCell ref="G201:G202"/>
    <mergeCell ref="H201:J201"/>
    <mergeCell ref="A2:M2"/>
    <mergeCell ref="B12:F12"/>
    <mergeCell ref="A12:A13"/>
    <mergeCell ref="G12:G13"/>
    <mergeCell ref="H12:J12"/>
    <mergeCell ref="C4:H4"/>
    <mergeCell ref="K12:K13"/>
  </mergeCells>
  <dataValidations count="1">
    <dataValidation type="list" allowBlank="1" showInputMessage="1" showErrorMessage="1" sqref="C4:H4">
      <formula1>#REF!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r:id="rId1"/>
  <rowBreaks count="9" manualBreakCount="9">
    <brk id="33" max="13" man="1"/>
    <brk id="61" max="13" man="1"/>
    <brk id="88" max="13" man="1"/>
    <brk id="115" max="13" man="1"/>
    <brk id="142" max="13" man="1"/>
    <brk id="169" max="13" man="1"/>
    <brk id="196" max="13" man="1"/>
    <brk id="223" max="13" man="1"/>
    <brk id="2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rozliczenie</vt:lpstr>
      <vt:lpstr>rozliczenie_</vt:lpstr>
      <vt:lpstr>rozliczenie!Obszar_wydruku</vt:lpstr>
      <vt:lpstr>rozliczenie_!Obszar_wydruku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Paleczny Agnieszka</dc:creator>
  <cp:lastModifiedBy>Majocha Aneta</cp:lastModifiedBy>
  <cp:lastPrinted>2021-05-04T05:51:08Z</cp:lastPrinted>
  <dcterms:created xsi:type="dcterms:W3CDTF">2015-02-27T10:30:04Z</dcterms:created>
  <dcterms:modified xsi:type="dcterms:W3CDTF">2021-05-11T09:03:55Z</dcterms:modified>
</cp:coreProperties>
</file>